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3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4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Ex3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charts/chartEx4.xml" ContentType="application/vnd.ms-office.chartex+xml"/>
  <Override PartName="/xl/charts/style8.xml" ContentType="application/vnd.ms-office.chartstyle+xml"/>
  <Override PartName="/xl/charts/colors8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hidePivotFieldList="1"/>
  <mc:AlternateContent xmlns:mc="http://schemas.openxmlformats.org/markup-compatibility/2006">
    <mc:Choice Requires="x15">
      <x15ac:absPath xmlns:x15ac="http://schemas.microsoft.com/office/spreadsheetml/2010/11/ac" url="C:\Users\jerry\Documents\University Lecture Notes\Business Analytics 3\Assignment 2 Due Week 7\"/>
    </mc:Choice>
  </mc:AlternateContent>
  <xr:revisionPtr revIDLastSave="0" documentId="13_ncr:1_{8CFCB397-95C0-4A02-815A-3E23EA87FBC2}" xr6:coauthVersionLast="47" xr6:coauthVersionMax="47" xr10:uidLastSave="{00000000-0000-0000-0000-000000000000}"/>
  <bookViews>
    <workbookView xWindow="-23670" yWindow="600" windowWidth="21615" windowHeight="13140" tabRatio="792" activeTab="5" xr2:uid="{00000000-000D-0000-FFFF-FFFF00000000}"/>
  </bookViews>
  <sheets>
    <sheet name="Stores-Details" sheetId="5" r:id="rId1"/>
    <sheet name="Stores-Data" sheetId="6" r:id="rId2"/>
    <sheet name="Q1" sheetId="28" r:id="rId3"/>
    <sheet name="Q2" sheetId="29" r:id="rId4"/>
    <sheet name="Q3" sheetId="30" r:id="rId5"/>
    <sheet name="Q4" sheetId="31" r:id="rId6"/>
    <sheet name="Dashboard" sheetId="33" r:id="rId7"/>
    <sheet name="&amp;UnStack" sheetId="17" state="hidden" r:id="rId8"/>
    <sheet name="&amp;GraphData" sheetId="26" state="hidden" r:id="rId9"/>
    <sheet name="&amp;WorkArea" sheetId="27" state="hidden" r:id="rId10"/>
    <sheet name="&amp;DataIndices" sheetId="15" state="hidden" r:id="rId11"/>
    <sheet name="&amp;DataCopy" sheetId="14" state="hidden" r:id="rId12"/>
    <sheet name="&amp;Miscel_Area" sheetId="11" state="hidden" r:id="rId13"/>
  </sheets>
  <definedNames>
    <definedName name="_xlnm._FilterDatabase" localSheetId="1" hidden="1">'Stores-Data'!$A$3:$L$153</definedName>
    <definedName name="_xlchart.v1.0" hidden="1">'Q1'!$A$1</definedName>
    <definedName name="_xlchart.v1.1" hidden="1">'Q1'!$A$2:$A$70</definedName>
    <definedName name="_xlchart.v1.10" hidden="1">'Q1'!$C$1</definedName>
    <definedName name="_xlchart.v1.11" hidden="1">'Q1'!$C$2:$C$70</definedName>
    <definedName name="_xlchart.v1.12" hidden="1">'Stores-Data'!$C$3</definedName>
    <definedName name="_xlchart.v1.13" hidden="1">'Stores-Data'!$C$4:$C$153</definedName>
    <definedName name="_xlchart.v1.14" hidden="1">'Stores-Data'!$J$3</definedName>
    <definedName name="_xlchart.v1.15" hidden="1">'Stores-Data'!$J$4:$J$153</definedName>
    <definedName name="_xlchart.v1.16" hidden="1">'Stores-Data'!$L$3</definedName>
    <definedName name="_xlchart.v1.17" hidden="1">'Stores-Data'!$L$4:$L$153</definedName>
    <definedName name="_xlchart.v1.18" hidden="1">'Stores-Data'!$C$3</definedName>
    <definedName name="_xlchart.v1.19" hidden="1">'Stores-Data'!$C$4:$C$153</definedName>
    <definedName name="_xlchart.v1.2" hidden="1">'Q1'!$B$1</definedName>
    <definedName name="_xlchart.v1.20" hidden="1">'Stores-Data'!$J$3</definedName>
    <definedName name="_xlchart.v1.21" hidden="1">'Stores-Data'!$J$4:$J$153</definedName>
    <definedName name="_xlchart.v1.22" hidden="1">'Stores-Data'!$L$3</definedName>
    <definedName name="_xlchart.v1.23" hidden="1">'Stores-Data'!$L$4:$L$153</definedName>
    <definedName name="_xlchart.v1.3" hidden="1">'Q1'!$B$2:$B$70</definedName>
    <definedName name="_xlchart.v1.4" hidden="1">'Q1'!$C$1</definedName>
    <definedName name="_xlchart.v1.5" hidden="1">'Q1'!$C$2:$C$70</definedName>
    <definedName name="_xlchart.v1.6" hidden="1">'Q1'!$A$1</definedName>
    <definedName name="_xlchart.v1.7" hidden="1">'Q1'!$A$2:$A$70</definedName>
    <definedName name="_xlchart.v1.8" hidden="1">'Q1'!$B$1</definedName>
    <definedName name="_xlchart.v1.9" hidden="1">'Q1'!$B$2:$B$70</definedName>
    <definedName name="DARefs">'&amp;DataIndices'!$A$2:$E$3</definedName>
    <definedName name="PXLCopy">'&amp;DataCopy'!$A$1:$P$401</definedName>
    <definedName name="PXLData">'&amp;UnStack'!$A$1:$D$401</definedName>
  </definedNames>
  <calcPr calcId="181029"/>
  <pivotCaches>
    <pivotCache cacheId="0" r:id="rId14"/>
  </pivotCaches>
</workbook>
</file>

<file path=xl/calcChain.xml><?xml version="1.0" encoding="utf-8"?>
<calcChain xmlns="http://schemas.openxmlformats.org/spreadsheetml/2006/main">
  <c r="J36" i="31" l="1"/>
  <c r="K36" i="31"/>
  <c r="L36" i="31"/>
  <c r="I36" i="31"/>
  <c r="J35" i="31"/>
  <c r="K35" i="31"/>
  <c r="L35" i="31"/>
  <c r="I35" i="31"/>
  <c r="J34" i="31"/>
  <c r="K34" i="31"/>
  <c r="L34" i="31"/>
  <c r="I34" i="31"/>
  <c r="J33" i="31"/>
  <c r="K33" i="31"/>
  <c r="L33" i="31"/>
  <c r="I33" i="31"/>
  <c r="J28" i="31"/>
  <c r="K28" i="31"/>
  <c r="L28" i="31"/>
  <c r="I28" i="31"/>
  <c r="L26" i="31"/>
  <c r="J26" i="31"/>
  <c r="K26" i="31"/>
  <c r="I26" i="31"/>
  <c r="J23" i="31"/>
  <c r="K23" i="31"/>
  <c r="L23" i="31"/>
  <c r="I23" i="31"/>
  <c r="J32" i="31"/>
  <c r="K32" i="31"/>
  <c r="L32" i="31"/>
  <c r="I32" i="31"/>
  <c r="J31" i="31"/>
  <c r="K31" i="31"/>
  <c r="L31" i="31"/>
  <c r="I31" i="31"/>
  <c r="L12" i="29"/>
  <c r="M12" i="29"/>
  <c r="N12" i="29"/>
  <c r="L11" i="29"/>
  <c r="M11" i="29"/>
  <c r="N11" i="29"/>
  <c r="C15" i="31"/>
  <c r="D15" i="31"/>
  <c r="E15" i="31"/>
  <c r="B15" i="31"/>
  <c r="C14" i="31"/>
  <c r="D14" i="31"/>
  <c r="E14" i="31"/>
  <c r="B14" i="31"/>
  <c r="L15" i="31"/>
  <c r="M15" i="31"/>
  <c r="N15" i="31"/>
  <c r="K15" i="31"/>
  <c r="L14" i="31"/>
  <c r="M14" i="31"/>
  <c r="N14" i="31"/>
  <c r="K14" i="31"/>
  <c r="L9" i="31"/>
  <c r="M9" i="31"/>
  <c r="N9" i="31"/>
  <c r="K9" i="31"/>
  <c r="L7" i="31"/>
  <c r="M7" i="31"/>
  <c r="N7" i="31"/>
  <c r="K7" i="31"/>
  <c r="L11" i="31"/>
  <c r="M11" i="31"/>
  <c r="N11" i="31"/>
  <c r="K11" i="31"/>
  <c r="L13" i="31"/>
  <c r="M13" i="31"/>
  <c r="N13" i="31"/>
  <c r="K13" i="31"/>
  <c r="L12" i="31"/>
  <c r="M12" i="31"/>
  <c r="N12" i="31"/>
  <c r="K12" i="31"/>
  <c r="O30" i="30"/>
  <c r="P30" i="30"/>
  <c r="Q30" i="30"/>
  <c r="N30" i="30"/>
  <c r="O29" i="30"/>
  <c r="P29" i="30"/>
  <c r="Q29" i="30"/>
  <c r="N29" i="30"/>
  <c r="N27" i="30" l="1"/>
  <c r="P27" i="30"/>
  <c r="N28" i="30"/>
  <c r="P28" i="30"/>
  <c r="Q28" i="30" l="1"/>
  <c r="O28" i="30"/>
  <c r="Q27" i="30"/>
  <c r="O27" i="30"/>
  <c r="H38" i="30"/>
  <c r="I38" i="30"/>
  <c r="J38" i="30"/>
  <c r="G38" i="30"/>
  <c r="H36" i="30"/>
  <c r="H37" i="30" s="1"/>
  <c r="H39" i="30" s="1"/>
  <c r="I36" i="30"/>
  <c r="I37" i="30" s="1"/>
  <c r="I39" i="30" s="1"/>
  <c r="J36" i="30"/>
  <c r="J37" i="30" s="1"/>
  <c r="J39" i="30" s="1"/>
  <c r="G36" i="30"/>
  <c r="G37" i="30" s="1"/>
  <c r="G39" i="30" s="1"/>
  <c r="H27" i="30"/>
  <c r="I27" i="30"/>
  <c r="J27" i="30"/>
  <c r="G27" i="30"/>
  <c r="H25" i="30"/>
  <c r="H26" i="30" s="1"/>
  <c r="H28" i="30" s="1"/>
  <c r="I25" i="30"/>
  <c r="I26" i="30" s="1"/>
  <c r="I28" i="30" s="1"/>
  <c r="J25" i="30"/>
  <c r="J26" i="30" s="1"/>
  <c r="J28" i="30" s="1"/>
  <c r="G25" i="30"/>
  <c r="G26" i="30" s="1"/>
  <c r="G28" i="30" s="1"/>
  <c r="K12" i="29" l="1"/>
  <c r="K11" i="29"/>
  <c r="L9" i="29"/>
  <c r="M9" i="29"/>
  <c r="N9" i="29"/>
  <c r="K9" i="29"/>
  <c r="K9" i="28"/>
  <c r="K11" i="28" s="1"/>
  <c r="L8" i="29"/>
  <c r="M8" i="29"/>
  <c r="N8" i="29"/>
  <c r="K8" i="29"/>
  <c r="L7" i="29"/>
  <c r="M7" i="29"/>
  <c r="N7" i="29"/>
  <c r="K7" i="29"/>
  <c r="L12" i="28"/>
  <c r="M12" i="28"/>
  <c r="L11" i="28"/>
  <c r="M11" i="28"/>
  <c r="L9" i="28"/>
  <c r="M9" i="28"/>
  <c r="L8" i="28"/>
  <c r="M8" i="28"/>
  <c r="L7" i="28"/>
  <c r="M7" i="28"/>
  <c r="L6" i="28"/>
  <c r="M6" i="28"/>
  <c r="L3" i="28"/>
  <c r="M3" i="28"/>
  <c r="K8" i="28"/>
  <c r="K7" i="28"/>
  <c r="K6" i="28"/>
  <c r="K3" i="28"/>
  <c r="K4" i="29"/>
  <c r="N4" i="29"/>
  <c r="M4" i="29"/>
  <c r="L4" i="29"/>
  <c r="K12" i="28" l="1"/>
  <c r="G1" i="11"/>
  <c r="AU1" i="27"/>
  <c r="BM2" i="27" s="1"/>
  <c r="BO1" i="27"/>
  <c r="BW1" i="27" l="1"/>
  <c r="AS2" i="27"/>
  <c r="AS12" i="27"/>
  <c r="BM12" i="27"/>
  <c r="BW14" i="27"/>
  <c r="BW15" i="27"/>
  <c r="AS5" i="27"/>
  <c r="AS6" i="27"/>
  <c r="AS14" i="27"/>
  <c r="AS3" i="27"/>
  <c r="AS13" i="27"/>
  <c r="BW2" i="27"/>
  <c r="AS7" i="27"/>
  <c r="BM8" i="27"/>
  <c r="BW7" i="27"/>
  <c r="BM10" i="27"/>
  <c r="BW4" i="27"/>
  <c r="BM7" i="27"/>
  <c r="BM6" i="27"/>
  <c r="AS1" i="27"/>
  <c r="BW9" i="27"/>
  <c r="AS8" i="27"/>
  <c r="BW11" i="27"/>
  <c r="BW10" i="27"/>
  <c r="BW6" i="27"/>
  <c r="BM9" i="27"/>
  <c r="BM11" i="27"/>
  <c r="AS9" i="27"/>
  <c r="BM4" i="27"/>
  <c r="BM3" i="27"/>
  <c r="BW5" i="27"/>
  <c r="BM1" i="27"/>
  <c r="AS4" i="27"/>
  <c r="BM13" i="27"/>
  <c r="AS11" i="27"/>
  <c r="BW8" i="27"/>
  <c r="BW12" i="27"/>
  <c r="AS10" i="27"/>
  <c r="BW13" i="27"/>
  <c r="BM14" i="27"/>
  <c r="BM15" i="27"/>
  <c r="AS15" i="27"/>
  <c r="BM5" i="27"/>
  <c r="BW3" i="2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Deakin University</author>
  </authors>
  <commentList>
    <comment ref="A1" authorId="0" shapeId="0" xr:uid="{00000000-0006-0000-0B00-000001000000}">
      <text>
        <r>
          <rPr>
            <sz val="8"/>
            <color indexed="81"/>
            <rFont val="Tahoma"/>
            <family val="2"/>
          </rPr>
          <t>Customer No.</t>
        </r>
      </text>
    </comment>
  </commentList>
</comments>
</file>

<file path=xl/sharedStrings.xml><?xml version="1.0" encoding="utf-8"?>
<sst xmlns="http://schemas.openxmlformats.org/spreadsheetml/2006/main" count="2654" uniqueCount="229">
  <si>
    <t>Variable Name and Description:</t>
  </si>
  <si>
    <t>Sales $m:</t>
  </si>
  <si>
    <t>Wages $m:</t>
  </si>
  <si>
    <t>No. Staff:</t>
  </si>
  <si>
    <t>The number of effective full-time staff employed on a weekly basis.</t>
  </si>
  <si>
    <t>State:</t>
  </si>
  <si>
    <t>Age (Yrs):</t>
  </si>
  <si>
    <t>The number of full years of operation of the store.</t>
  </si>
  <si>
    <t>GrossProfit:</t>
  </si>
  <si>
    <t>Adv.$'000:</t>
  </si>
  <si>
    <t>The number of competing supermarkets in the consumer catchment area</t>
  </si>
  <si>
    <t>HrsTrading:</t>
  </si>
  <si>
    <t>The total number of hours open for trading per week</t>
  </si>
  <si>
    <t xml:space="preserve"> </t>
  </si>
  <si>
    <t>Note: As a backup, you are advised to save and use this file under another name.</t>
  </si>
  <si>
    <t>Advertising and promotional expenses for the financial year, $'000</t>
  </si>
  <si>
    <t>Store No.</t>
  </si>
  <si>
    <t>Sales $m</t>
  </si>
  <si>
    <t>No. Staff</t>
  </si>
  <si>
    <t>State</t>
  </si>
  <si>
    <t>Age (Yrs)</t>
  </si>
  <si>
    <t>Adv.$'000</t>
  </si>
  <si>
    <t>HrsTrading</t>
  </si>
  <si>
    <t>Total Sales revenue for each supermarket for the financial year. $ million.</t>
  </si>
  <si>
    <t>NSW</t>
  </si>
  <si>
    <t>Qld</t>
  </si>
  <si>
    <t>Male</t>
  </si>
  <si>
    <t>Female</t>
  </si>
  <si>
    <t>City</t>
  </si>
  <si>
    <t>Buy-Aust</t>
  </si>
  <si>
    <t>Time Shopping</t>
  </si>
  <si>
    <t>ShopInternet</t>
  </si>
  <si>
    <t>Age</t>
  </si>
  <si>
    <t>Sex</t>
  </si>
  <si>
    <t>H'ld-Size</t>
  </si>
  <si>
    <t>H'ld-Income</t>
  </si>
  <si>
    <t>LN</t>
  </si>
  <si>
    <t>EP</t>
  </si>
  <si>
    <t>PD</t>
  </si>
  <si>
    <t>NS</t>
  </si>
  <si>
    <t>Unaware</t>
  </si>
  <si>
    <t>Aware</t>
  </si>
  <si>
    <t>State (Num)</t>
  </si>
  <si>
    <t>ShopInt (Num)</t>
  </si>
  <si>
    <t>Sex (Num)</t>
  </si>
  <si>
    <t>City (Num)</t>
  </si>
  <si>
    <t>NotInt</t>
  </si>
  <si>
    <t>YesInt</t>
  </si>
  <si>
    <t>Int-Home</t>
  </si>
  <si>
    <t>YesShopInt</t>
  </si>
  <si>
    <t>NotShopInt</t>
  </si>
  <si>
    <t>Int-Home(Num)</t>
  </si>
  <si>
    <t>Competitors</t>
  </si>
  <si>
    <t>Competitors:</t>
  </si>
  <si>
    <t>GB Logo</t>
  </si>
  <si>
    <t>GB Logo (Num)</t>
  </si>
  <si>
    <t>Customers-Data:1</t>
  </si>
  <si>
    <t>Customers-Data</t>
  </si>
  <si>
    <t>$A$3:$P$403</t>
  </si>
  <si>
    <t>Two sided</t>
  </si>
  <si>
    <t>Right open</t>
  </si>
  <si>
    <t>Left open</t>
  </si>
  <si>
    <t>H1: Not equal</t>
  </si>
  <si>
    <t>H1: Greater than</t>
  </si>
  <si>
    <t>H1: Less than</t>
  </si>
  <si>
    <t>&gt;</t>
  </si>
  <si>
    <t>&lt;</t>
  </si>
  <si>
    <t>Mean</t>
  </si>
  <si>
    <t>Customers-Data:2</t>
  </si>
  <si>
    <t>All:Buy-Aust</t>
  </si>
  <si>
    <t>Female:Buy-Aust</t>
  </si>
  <si>
    <t>Male:Buy-Aust</t>
  </si>
  <si>
    <t>Customers-Data:2\UI\3\10</t>
  </si>
  <si>
    <t>Stores surveyed in different states</t>
  </si>
  <si>
    <t>GrossProfit $'000</t>
  </si>
  <si>
    <t>Gross Profit for each supermarket for the financial year. $000.</t>
  </si>
  <si>
    <t>Wages $m</t>
  </si>
  <si>
    <t>Total Wage and salary bill for the financial year. $million</t>
  </si>
  <si>
    <t>Real Value Pty. Ltd.</t>
  </si>
  <si>
    <t>Real Value Pty Ltd: National Survey of Stores</t>
  </si>
  <si>
    <t>Database: Random Sample of 150 Real Value Pty Ltd business data, Year Ended June 30</t>
  </si>
  <si>
    <t>Operating level</t>
  </si>
  <si>
    <t>Les active</t>
  </si>
  <si>
    <t>Moderately active</t>
  </si>
  <si>
    <t>Highly active</t>
  </si>
  <si>
    <t>Less active</t>
  </si>
  <si>
    <t>Confidence Intervals</t>
  </si>
  <si>
    <t>Confidence Interval for sales $m</t>
  </si>
  <si>
    <t>Conclusion</t>
  </si>
  <si>
    <t>QLD</t>
  </si>
  <si>
    <t>Profit</t>
  </si>
  <si>
    <t>Probability of Profit</t>
  </si>
  <si>
    <t>Q3a</t>
  </si>
  <si>
    <t>Q3b</t>
  </si>
  <si>
    <t>Q3c</t>
  </si>
  <si>
    <t>3 (a)</t>
  </si>
  <si>
    <t>3 (b)</t>
  </si>
  <si>
    <t>Alternative Hypothesis</t>
  </si>
  <si>
    <t>Null Hypotesis</t>
  </si>
  <si>
    <t>Mean (μ)</t>
  </si>
  <si>
    <t>Test Satistic</t>
  </si>
  <si>
    <t>Crtiical Value</t>
  </si>
  <si>
    <t>Test Statistic</t>
  </si>
  <si>
    <t>Q4a</t>
  </si>
  <si>
    <t>π</t>
  </si>
  <si>
    <t>Level of Significance</t>
  </si>
  <si>
    <t>Q4b</t>
  </si>
  <si>
    <t>Proportions</t>
  </si>
  <si>
    <t>TOTAL</t>
  </si>
  <si>
    <r>
      <t>For a PROPORTION (</t>
    </r>
    <r>
      <rPr>
        <b/>
        <sz val="11"/>
        <rFont val="Calibri"/>
        <family val="2"/>
      </rPr>
      <t>π)</t>
    </r>
    <r>
      <rPr>
        <b/>
        <sz val="11"/>
        <rFont val="Calibri"/>
        <family val="2"/>
        <scheme val="minor"/>
      </rPr>
      <t>, the CRITICAL VALUE is the z-score</t>
    </r>
  </si>
  <si>
    <t>Confidence Interval</t>
  </si>
  <si>
    <r>
      <t>Level of Significance (</t>
    </r>
    <r>
      <rPr>
        <sz val="11"/>
        <rFont val="Calibri"/>
        <family val="2"/>
      </rPr>
      <t>ɑ)</t>
    </r>
  </si>
  <si>
    <t>Critical Value of Z</t>
  </si>
  <si>
    <t>One Tail</t>
  </si>
  <si>
    <t>Two Tails</t>
  </si>
  <si>
    <t>4(a)</t>
  </si>
  <si>
    <t>4(b)</t>
  </si>
  <si>
    <t xml:space="preserve">Critical Values </t>
  </si>
  <si>
    <t xml:space="preserve">Test statistic </t>
  </si>
  <si>
    <t>Confidence intervals</t>
  </si>
  <si>
    <t>If number of staff is : (0-49.9 = Less active, 50-74.9 = Moderately active, 75-150 Highly active)</t>
  </si>
  <si>
    <t>NSW = New South Wales (NSW)</t>
  </si>
  <si>
    <t>QLD = Queensland (Qld)</t>
  </si>
  <si>
    <t>VIC = Victoria</t>
  </si>
  <si>
    <t>VIC</t>
  </si>
  <si>
    <t>TAS = Tasmania</t>
  </si>
  <si>
    <t>TAS</t>
  </si>
  <si>
    <t>Less Active</t>
  </si>
  <si>
    <t>Highly Active</t>
  </si>
  <si>
    <t>Degree of freedom</t>
  </si>
  <si>
    <t xml:space="preserve">Confidence intervals </t>
  </si>
  <si>
    <t>α</t>
  </si>
  <si>
    <t xml:space="preserve"> α / 2</t>
  </si>
  <si>
    <t>T-value(t-table or Excel)</t>
  </si>
  <si>
    <t>Sample Standard Deviation</t>
  </si>
  <si>
    <t>t-value in Excel: ( T.INV.2T)</t>
  </si>
  <si>
    <t xml:space="preserve">Lower limit  x̅ - (t* (s/√(n). </t>
  </si>
  <si>
    <t xml:space="preserve">Upper limit x̅ + (t* (s/√(n). </t>
  </si>
  <si>
    <t>Moderately Active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</si>
  <si>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</si>
  <si>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</si>
  <si>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</si>
  <si>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</si>
  <si>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</si>
  <si>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</si>
  <si>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</si>
  <si>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</si>
  <si>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</si>
  <si>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</si>
  <si>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</si>
  <si>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</si>
  <si>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 xml:space="preserve">ME=(t* (s/√(n). </t>
  </si>
  <si>
    <t>with 90% confident, the population mean sales operating level can be found in between $6.95 and $7.63 .</t>
  </si>
  <si>
    <t>with 90% confident, the population mean sales operating level can be found in between $10.73 and $11.97 .</t>
  </si>
  <si>
    <t>with 90% confident, the population mean sales operating level can be found in between $13.38 and $15.96 .</t>
  </si>
  <si>
    <t>Row Labels</t>
  </si>
  <si>
    <t>Grand Total</t>
  </si>
  <si>
    <t>Count of State</t>
  </si>
  <si>
    <t>Proportion of States2</t>
  </si>
  <si>
    <t>Sample Proportions</t>
  </si>
  <si>
    <t>Z ( for Cl:90%)</t>
  </si>
  <si>
    <t>Total Sample Size</t>
  </si>
  <si>
    <t>p((1-p)/n)</t>
  </si>
  <si>
    <t>ME= Z*(√p((1-p)/n))</t>
  </si>
  <si>
    <t xml:space="preserve"> LCL (p-ME)</t>
  </si>
  <si>
    <t>UCL (p+ME)</t>
  </si>
  <si>
    <t>√(p((1-p)/n))</t>
  </si>
  <si>
    <t xml:space="preserve">with a 90% confidence interval, we can find the population proportion for TAS to be between 0.19 and 0.30. </t>
  </si>
  <si>
    <t>with a 90% confidence interval, we can find the population proportion of NSW to be between 0.25 and 0.38.</t>
  </si>
  <si>
    <t>with a 90% confidence interval, we can find the population proportion of VIC to be between 0.15 and 0.26.</t>
  </si>
  <si>
    <t>with a 90% confidence interval, we can find the population proportion of Qld to be between 0.18 and 0.29.</t>
  </si>
  <si>
    <t>X</t>
  </si>
  <si>
    <t>Mean x̅</t>
  </si>
  <si>
    <t>x- x̅</t>
  </si>
  <si>
    <t>Std Dev. S</t>
  </si>
  <si>
    <t>Probability  profit is greater than $200,000 ( Probability of Z table)</t>
  </si>
  <si>
    <t>%</t>
  </si>
  <si>
    <t>Probability</t>
  </si>
  <si>
    <t>z-score( from Z table)</t>
  </si>
  <si>
    <t>Std Dev.s</t>
  </si>
  <si>
    <t>z*s</t>
  </si>
  <si>
    <t>Profit(X= (z*s)+ x̅)</t>
  </si>
  <si>
    <t>z-score= (x- x̅/s)</t>
  </si>
  <si>
    <t>Probability of profit is less than $70,000 (probability of Z table)</t>
  </si>
  <si>
    <t>z-score= (x-x̅ ) / Std Dev</t>
  </si>
  <si>
    <t>the Percentage given tells us that  TAS has an 87.1% chance probability profit that's greater than $200,000</t>
  </si>
  <si>
    <t>the Percentage given tells us that  NSW has an 88.1 chance probability profit that's greater than $200,000</t>
  </si>
  <si>
    <t>the Percentage given tells us that QLD has a 79.7% chance probability profit that's greater than $200,000</t>
  </si>
  <si>
    <t>the Percentage given tells us that VIC has a 91.6% chance probability profit that's greater than $200,000</t>
  </si>
  <si>
    <t>the Percentage given tells us that TAS has a 23.9% chance probability profit that's less than $70,000</t>
  </si>
  <si>
    <t>the Percentage given tells us that NSW has an 18.4% chance probability profit that's less than $70,000</t>
  </si>
  <si>
    <t>the Percentage given tells us that VIC has a 20.1% chance probability profit that's less than $70,000</t>
  </si>
  <si>
    <t>the Percentage given tells us that QLD has a 12.3% chance probability profit that's less than $70,000</t>
  </si>
  <si>
    <t>Sample Size</t>
  </si>
  <si>
    <t>n</t>
  </si>
  <si>
    <t>df</t>
  </si>
  <si>
    <t>a</t>
  </si>
  <si>
    <t>(t-score)</t>
  </si>
  <si>
    <t>Degree of Freedom</t>
  </si>
  <si>
    <t>Level of significance</t>
  </si>
  <si>
    <t>Critical Values (t-score)</t>
  </si>
  <si>
    <t>H0: μ&lt;/125</t>
  </si>
  <si>
    <t>Sample Mean</t>
  </si>
  <si>
    <t>Population Mean</t>
  </si>
  <si>
    <t>Standard Deviation (sample)</t>
  </si>
  <si>
    <t>s</t>
  </si>
  <si>
    <t>μ</t>
  </si>
  <si>
    <t>x̅</t>
  </si>
  <si>
    <t>[ x̅ - μ]</t>
  </si>
  <si>
    <t>√n</t>
  </si>
  <si>
    <t>[s/√n]</t>
  </si>
  <si>
    <t xml:space="preserve"> Test statistic= [ x̅ - μ] / [s/√n]</t>
  </si>
  <si>
    <t>H0: π=0.35</t>
  </si>
  <si>
    <t>HA: π ≠ 0.35</t>
  </si>
  <si>
    <t>Proportion of profit(p^)</t>
  </si>
  <si>
    <t>p^</t>
  </si>
  <si>
    <t>[p^ - π]</t>
  </si>
  <si>
    <t>(1-π)</t>
  </si>
  <si>
    <t>π*(1-π)</t>
  </si>
  <si>
    <t>π*(1-π)/n</t>
  </si>
  <si>
    <t>√[π*(1-π)/n]</t>
  </si>
  <si>
    <t>Critical Value</t>
  </si>
  <si>
    <t>Q1</t>
  </si>
  <si>
    <t>Q2</t>
  </si>
  <si>
    <t>Q3</t>
  </si>
  <si>
    <t>Q4</t>
  </si>
  <si>
    <t>Don't Reject</t>
  </si>
  <si>
    <t>Reject</t>
  </si>
  <si>
    <t>H1: μ&gt;125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</si>
</sst>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&quot;$&quot;#,##0_);\(&quot;$&quot;#,##0\)"/>
    <numFmt numFmtId="165" formatCode="0.0"/>
    <numFmt numFmtId="166" formatCode="0.000"/>
    <numFmt numFmtId="167" formatCode="&quot;$&quot;#,##0.00"/>
    <numFmt numFmtId="168" formatCode="#,##0.000"/>
    <numFmt numFmtId="169" formatCode="#,##0.0000"/>
    <numFmt numFmtId="170" formatCode="#,##0.000000"/>
    <numFmt numFmtId="171" formatCode="0.0%"/>
    <numFmt numFmtId="172" formatCode="0.0000"/>
  </numFmts>
  <fonts count="44" x14ac:knownFonts="1">
    <font>
      <sz val="10"/>
      <color indexed="8"/>
      <name val="MS Sans Serif"/>
    </font>
    <font>
      <b/>
      <sz val="10"/>
      <color indexed="8"/>
      <name val="MS Sans Serif"/>
    </font>
    <font>
      <i/>
      <sz val="10"/>
      <color indexed="8"/>
      <name val="MS Sans Serif"/>
    </font>
    <font>
      <sz val="10"/>
      <color indexed="8"/>
      <name val="MS Sans Serif"/>
    </font>
    <font>
      <b/>
      <u/>
      <sz val="10"/>
      <color indexed="12"/>
      <name val="Arial"/>
      <family val="2"/>
    </font>
    <font>
      <sz val="9"/>
      <color indexed="8"/>
      <name val="Arial"/>
      <family val="2"/>
    </font>
    <font>
      <b/>
      <sz val="9"/>
      <color indexed="18"/>
      <name val="Arial"/>
      <family val="2"/>
    </font>
    <font>
      <sz val="9"/>
      <color indexed="8"/>
      <name val="MS Sans Serif"/>
    </font>
    <font>
      <b/>
      <sz val="9"/>
      <color indexed="8"/>
      <name val="Arial"/>
      <family val="2"/>
    </font>
    <font>
      <b/>
      <sz val="9"/>
      <color indexed="8"/>
      <name val="MS Sans Serif"/>
    </font>
    <font>
      <b/>
      <i/>
      <sz val="9"/>
      <color indexed="8"/>
      <name val="Arial"/>
      <family val="2"/>
    </font>
    <font>
      <u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81"/>
      <name val="Tahoma"/>
      <family val="2"/>
    </font>
    <font>
      <sz val="8"/>
      <color indexed="8"/>
      <name val="Arial"/>
      <family val="2"/>
    </font>
    <font>
      <sz val="10"/>
      <color indexed="8"/>
      <name val="Symbol"/>
      <family val="1"/>
      <charset val="2"/>
    </font>
    <font>
      <sz val="8"/>
      <name val="MS Sans Serif"/>
    </font>
    <font>
      <sz val="10"/>
      <name val="Arial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MS Sans Serif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4"/>
      <color rgb="FFFF0000"/>
      <name val="Calibri"/>
      <family val="2"/>
      <scheme val="minor"/>
    </font>
    <font>
      <b/>
      <sz val="11"/>
      <name val="Calibri"/>
      <family val="2"/>
    </font>
    <font>
      <i/>
      <sz val="11"/>
      <name val="Calibri"/>
      <family val="2"/>
      <scheme val="minor"/>
    </font>
    <font>
      <sz val="11"/>
      <name val="Calibri"/>
      <family val="2"/>
    </font>
    <font>
      <b/>
      <sz val="14"/>
      <name val="Calibri"/>
      <family val="2"/>
      <scheme val="minor"/>
    </font>
    <font>
      <b/>
      <i/>
      <sz val="10"/>
      <color indexed="8"/>
      <name val="MS Sans Serif"/>
    </font>
    <font>
      <sz val="11"/>
      <color rgb="FF3F3F76"/>
      <name val="Calibri"/>
      <family val="2"/>
      <scheme val="minor"/>
    </font>
    <font>
      <sz val="11"/>
      <name val="Arial"/>
      <family val="2"/>
    </font>
    <font>
      <sz val="12"/>
      <color rgb="FF202124"/>
      <name val="Arial"/>
      <family val="2"/>
    </font>
    <font>
      <b/>
      <sz val="16"/>
      <name val="Calibri"/>
      <family val="2"/>
      <scheme val="minor"/>
    </font>
    <font>
      <sz val="16"/>
      <name val="MS Sans Serif"/>
    </font>
    <font>
      <sz val="16"/>
      <name val="Calibri"/>
      <family val="2"/>
      <scheme val="minor"/>
    </font>
    <font>
      <b/>
      <sz val="12"/>
      <color rgb="FF202124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rgb="FF0070C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99"/>
      </patternFill>
    </fill>
    <fill>
      <patternFill patternType="solid">
        <fgColor rgb="FF00B050"/>
        <bgColor indexed="64"/>
      </patternFill>
    </fill>
  </fills>
  <borders count="3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17" fillId="0" borderId="0"/>
    <xf numFmtId="9" fontId="3" fillId="0" borderId="0" applyFont="0" applyFill="0" applyProtection="0"/>
    <xf numFmtId="0" fontId="37" fillId="9" borderId="38" applyNumberFormat="0" applyAlignment="0" applyProtection="0"/>
  </cellStyleXfs>
  <cellXfs count="188">
    <xf numFmtId="0" fontId="0" fillId="0" borderId="0" xfId="0"/>
    <xf numFmtId="0" fontId="4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7" fillId="0" borderId="0" xfId="0" applyFont="1"/>
    <xf numFmtId="0" fontId="8" fillId="2" borderId="1" xfId="0" applyFont="1" applyFill="1" applyBorder="1" applyAlignment="1">
      <alignment horizontal="center"/>
    </xf>
    <xf numFmtId="0" fontId="9" fillId="0" borderId="0" xfId="0" applyFont="1"/>
    <xf numFmtId="165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165" fontId="0" fillId="0" borderId="0" xfId="0" applyNumberFormat="1"/>
    <xf numFmtId="0" fontId="1" fillId="0" borderId="0" xfId="0" applyFont="1"/>
    <xf numFmtId="0" fontId="0" fillId="0" borderId="0" xfId="0" applyFill="1" applyBorder="1" applyAlignment="1"/>
    <xf numFmtId="0" fontId="0" fillId="0" borderId="2" xfId="0" applyFill="1" applyBorder="1" applyAlignment="1"/>
    <xf numFmtId="0" fontId="2" fillId="0" borderId="3" xfId="0" applyFont="1" applyFill="1" applyBorder="1" applyAlignment="1">
      <alignment horizontal="center"/>
    </xf>
    <xf numFmtId="166" fontId="0" fillId="0" borderId="0" xfId="0" applyNumberFormat="1" applyFill="1" applyBorder="1" applyAlignment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2" xfId="0" applyBorder="1"/>
    <xf numFmtId="0" fontId="0" fillId="0" borderId="11" xfId="0" applyBorder="1"/>
    <xf numFmtId="0" fontId="1" fillId="0" borderId="5" xfId="0" applyFont="1" applyBorder="1"/>
    <xf numFmtId="0" fontId="21" fillId="5" borderId="12" xfId="0" applyFont="1" applyFill="1" applyBorder="1" applyAlignment="1">
      <alignment horizontal="center" vertical="center"/>
    </xf>
    <xf numFmtId="0" fontId="21" fillId="5" borderId="13" xfId="0" applyFont="1" applyFill="1" applyBorder="1" applyAlignment="1">
      <alignment horizontal="center" vertical="center"/>
    </xf>
    <xf numFmtId="0" fontId="21" fillId="5" borderId="14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0" fontId="0" fillId="0" borderId="0" xfId="0" applyNumberFormat="1"/>
    <xf numFmtId="4" fontId="22" fillId="0" borderId="0" xfId="0" applyNumberFormat="1" applyFont="1" applyAlignment="1">
      <alignment horizontal="center" vertical="center"/>
    </xf>
    <xf numFmtId="3" fontId="22" fillId="0" borderId="20" xfId="0" applyNumberFormat="1" applyFont="1" applyBorder="1" applyAlignment="1">
      <alignment horizontal="center" vertical="center"/>
    </xf>
    <xf numFmtId="4" fontId="22" fillId="0" borderId="20" xfId="0" applyNumberFormat="1" applyFont="1" applyBorder="1" applyAlignment="1">
      <alignment horizontal="center" vertical="center"/>
    </xf>
    <xf numFmtId="168" fontId="22" fillId="0" borderId="20" xfId="0" applyNumberFormat="1" applyFont="1" applyBorder="1" applyAlignment="1">
      <alignment horizontal="center" vertical="center"/>
    </xf>
    <xf numFmtId="169" fontId="23" fillId="0" borderId="20" xfId="0" applyNumberFormat="1" applyFont="1" applyBorder="1" applyAlignment="1">
      <alignment horizontal="center" vertical="center"/>
    </xf>
    <xf numFmtId="3" fontId="24" fillId="4" borderId="20" xfId="0" applyNumberFormat="1" applyFont="1" applyFill="1" applyBorder="1" applyAlignment="1">
      <alignment horizontal="center" vertical="center" wrapText="1"/>
    </xf>
    <xf numFmtId="3" fontId="25" fillId="4" borderId="20" xfId="0" applyNumberFormat="1" applyFont="1" applyFill="1" applyBorder="1" applyAlignment="1">
      <alignment horizontal="center" vertical="center" wrapText="1"/>
    </xf>
    <xf numFmtId="0" fontId="26" fillId="4" borderId="0" xfId="0" applyFont="1" applyFill="1" applyAlignment="1">
      <alignment horizontal="center"/>
    </xf>
    <xf numFmtId="9" fontId="22" fillId="0" borderId="20" xfId="2" applyFont="1" applyBorder="1" applyAlignment="1">
      <alignment horizontal="center" vertical="center"/>
    </xf>
    <xf numFmtId="4" fontId="23" fillId="0" borderId="20" xfId="0" applyNumberFormat="1" applyFont="1" applyBorder="1" applyAlignment="1">
      <alignment horizontal="center" vertical="center"/>
    </xf>
    <xf numFmtId="4" fontId="22" fillId="0" borderId="8" xfId="0" applyNumberFormat="1" applyFont="1" applyBorder="1" applyAlignment="1">
      <alignment horizontal="center" vertical="center"/>
    </xf>
    <xf numFmtId="0" fontId="0" fillId="0" borderId="20" xfId="0" applyBorder="1"/>
    <xf numFmtId="4" fontId="22" fillId="0" borderId="0" xfId="0" applyNumberFormat="1" applyFont="1" applyBorder="1" applyAlignment="1">
      <alignment horizontal="center" vertical="center"/>
    </xf>
    <xf numFmtId="4" fontId="23" fillId="7" borderId="0" xfId="0" applyNumberFormat="1" applyFont="1" applyFill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23" fillId="7" borderId="5" xfId="0" applyNumberFormat="1" applyFont="1" applyFill="1" applyBorder="1" applyAlignment="1">
      <alignment horizontal="left" vertical="center"/>
    </xf>
    <xf numFmtId="4" fontId="22" fillId="0" borderId="6" xfId="0" applyNumberFormat="1" applyFont="1" applyBorder="1" applyAlignment="1">
      <alignment horizontal="center" vertical="center"/>
    </xf>
    <xf numFmtId="4" fontId="22" fillId="7" borderId="28" xfId="0" applyNumberFormat="1" applyFont="1" applyFill="1" applyBorder="1" applyAlignment="1">
      <alignment horizontal="center" vertical="center"/>
    </xf>
    <xf numFmtId="4" fontId="22" fillId="7" borderId="22" xfId="0" applyNumberFormat="1" applyFont="1" applyFill="1" applyBorder="1" applyAlignment="1">
      <alignment horizontal="center" vertical="center"/>
    </xf>
    <xf numFmtId="4" fontId="22" fillId="7" borderId="23" xfId="0" applyNumberFormat="1" applyFont="1" applyFill="1" applyBorder="1" applyAlignment="1">
      <alignment horizontal="center" vertical="center"/>
    </xf>
    <xf numFmtId="4" fontId="22" fillId="0" borderId="20" xfId="0" applyNumberFormat="1" applyFont="1" applyBorder="1" applyAlignment="1">
      <alignment horizontal="right" vertical="center"/>
    </xf>
    <xf numFmtId="3" fontId="22" fillId="0" borderId="20" xfId="0" applyNumberFormat="1" applyFont="1" applyBorder="1" applyAlignment="1">
      <alignment horizontal="center"/>
    </xf>
    <xf numFmtId="169" fontId="22" fillId="0" borderId="20" xfId="0" applyNumberFormat="1" applyFont="1" applyBorder="1" applyAlignment="1">
      <alignment horizontal="center" vertical="center"/>
    </xf>
    <xf numFmtId="4" fontId="23" fillId="0" borderId="20" xfId="0" applyNumberFormat="1" applyFont="1" applyBorder="1" applyAlignment="1">
      <alignment horizontal="right" vertical="center"/>
    </xf>
    <xf numFmtId="169" fontId="23" fillId="4" borderId="20" xfId="0" applyNumberFormat="1" applyFont="1" applyFill="1" applyBorder="1" applyAlignment="1">
      <alignment horizontal="center" vertical="center"/>
    </xf>
    <xf numFmtId="0" fontId="0" fillId="4" borderId="20" xfId="0" applyFill="1" applyBorder="1"/>
    <xf numFmtId="0" fontId="29" fillId="0" borderId="20" xfId="0" applyFont="1" applyBorder="1" applyAlignment="1">
      <alignment horizontal="center" vertical="center"/>
    </xf>
    <xf numFmtId="4" fontId="22" fillId="4" borderId="20" xfId="0" applyNumberFormat="1" applyFont="1" applyFill="1" applyBorder="1" applyAlignment="1">
      <alignment horizontal="right" vertical="center"/>
    </xf>
    <xf numFmtId="4" fontId="22" fillId="4" borderId="20" xfId="0" applyNumberFormat="1" applyFont="1" applyFill="1" applyBorder="1" applyAlignment="1">
      <alignment horizontal="center" vertical="center"/>
    </xf>
    <xf numFmtId="4" fontId="23" fillId="4" borderId="20" xfId="0" applyNumberFormat="1" applyFont="1" applyFill="1" applyBorder="1" applyAlignment="1">
      <alignment horizontal="center" vertical="center"/>
    </xf>
    <xf numFmtId="4" fontId="28" fillId="0" borderId="8" xfId="0" applyNumberFormat="1" applyFont="1" applyBorder="1" applyAlignment="1">
      <alignment horizontal="left" vertical="center"/>
    </xf>
    <xf numFmtId="4" fontId="28" fillId="0" borderId="5" xfId="0" applyNumberFormat="1" applyFont="1" applyBorder="1" applyAlignment="1">
      <alignment horizontal="left" vertical="center"/>
    </xf>
    <xf numFmtId="4" fontId="28" fillId="0" borderId="8" xfId="0" applyNumberFormat="1" applyFont="1" applyBorder="1" applyAlignment="1">
      <alignment horizontal="center" vertical="center"/>
    </xf>
    <xf numFmtId="4" fontId="28" fillId="0" borderId="10" xfId="0" applyNumberFormat="1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33" fillId="0" borderId="35" xfId="0" applyFont="1" applyBorder="1" applyAlignment="1">
      <alignment horizontal="center" vertical="center"/>
    </xf>
    <xf numFmtId="171" fontId="33" fillId="0" borderId="36" xfId="0" applyNumberFormat="1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171" fontId="21" fillId="0" borderId="36" xfId="0" applyNumberFormat="1" applyFont="1" applyBorder="1" applyAlignment="1">
      <alignment horizontal="center" vertical="center"/>
    </xf>
    <xf numFmtId="168" fontId="27" fillId="0" borderId="35" xfId="0" applyNumberFormat="1" applyFont="1" applyBorder="1" applyAlignment="1">
      <alignment horizontal="center" vertical="center"/>
    </xf>
    <xf numFmtId="0" fontId="22" fillId="0" borderId="20" xfId="2" applyNumberFormat="1" applyFont="1" applyBorder="1" applyAlignment="1">
      <alignment horizontal="center" vertical="center"/>
    </xf>
    <xf numFmtId="170" fontId="22" fillId="0" borderId="20" xfId="0" applyNumberFormat="1" applyFont="1" applyBorder="1" applyAlignment="1">
      <alignment horizontal="center" vertical="center"/>
    </xf>
    <xf numFmtId="4" fontId="31" fillId="0" borderId="20" xfId="0" applyNumberFormat="1" applyFont="1" applyBorder="1" applyAlignment="1">
      <alignment horizontal="center" vertical="center"/>
    </xf>
    <xf numFmtId="169" fontId="31" fillId="0" borderId="20" xfId="0" applyNumberFormat="1" applyFont="1" applyBorder="1" applyAlignment="1">
      <alignment horizontal="center" vertical="center"/>
    </xf>
    <xf numFmtId="4" fontId="23" fillId="8" borderId="20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4" fontId="23" fillId="7" borderId="0" xfId="0" applyNumberFormat="1" applyFont="1" applyFill="1" applyBorder="1" applyAlignment="1">
      <alignment horizontal="center" vertical="center"/>
    </xf>
    <xf numFmtId="4" fontId="22" fillId="7" borderId="0" xfId="0" applyNumberFormat="1" applyFont="1" applyFill="1" applyBorder="1" applyAlignment="1">
      <alignment vertical="center"/>
    </xf>
    <xf numFmtId="0" fontId="0" fillId="0" borderId="0" xfId="0" applyBorder="1" applyAlignment="1"/>
    <xf numFmtId="0" fontId="2" fillId="0" borderId="0" xfId="0" applyFont="1" applyFill="1" applyBorder="1" applyAlignment="1">
      <alignment horizontal="center"/>
    </xf>
    <xf numFmtId="3" fontId="22" fillId="0" borderId="0" xfId="0" applyNumberFormat="1" applyFont="1" applyBorder="1" applyAlignment="1">
      <alignment horizontal="center" vertical="center"/>
    </xf>
    <xf numFmtId="168" fontId="22" fillId="0" borderId="0" xfId="0" applyNumberFormat="1" applyFont="1" applyBorder="1" applyAlignment="1">
      <alignment horizontal="center" vertical="center"/>
    </xf>
    <xf numFmtId="169" fontId="23" fillId="0" borderId="0" xfId="0" applyNumberFormat="1" applyFont="1" applyBorder="1" applyAlignment="1">
      <alignment horizontal="center" vertical="center"/>
    </xf>
    <xf numFmtId="10" fontId="23" fillId="0" borderId="0" xfId="0" applyNumberFormat="1" applyFont="1" applyBorder="1" applyAlignment="1">
      <alignment horizontal="center" vertical="center"/>
    </xf>
    <xf numFmtId="168" fontId="22" fillId="0" borderId="4" xfId="0" applyNumberFormat="1" applyFont="1" applyFill="1" applyBorder="1" applyAlignment="1">
      <alignment horizontal="center" vertical="center"/>
    </xf>
    <xf numFmtId="168" fontId="0" fillId="0" borderId="0" xfId="0" applyNumberFormat="1"/>
    <xf numFmtId="4" fontId="22" fillId="0" borderId="4" xfId="0" applyNumberFormat="1" applyFont="1" applyFill="1" applyBorder="1" applyAlignment="1">
      <alignment horizontal="center" vertical="center"/>
    </xf>
    <xf numFmtId="4" fontId="22" fillId="0" borderId="20" xfId="0" applyNumberFormat="1" applyFont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/>
    </xf>
    <xf numFmtId="4" fontId="22" fillId="7" borderId="20" xfId="0" applyNumberFormat="1" applyFont="1" applyFill="1" applyBorder="1" applyAlignment="1">
      <alignment horizontal="center" vertical="center"/>
    </xf>
    <xf numFmtId="0" fontId="21" fillId="5" borderId="20" xfId="0" applyFont="1" applyFill="1" applyBorder="1" applyAlignment="1">
      <alignment horizontal="center" vertical="center"/>
    </xf>
    <xf numFmtId="0" fontId="17" fillId="4" borderId="20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9" fontId="19" fillId="0" borderId="20" xfId="2" applyFont="1" applyFill="1" applyBorder="1" applyAlignment="1">
      <alignment horizontal="center" vertical="center"/>
    </xf>
    <xf numFmtId="0" fontId="18" fillId="4" borderId="20" xfId="0" applyFont="1" applyFill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/>
    </xf>
    <xf numFmtId="167" fontId="0" fillId="0" borderId="20" xfId="0" applyNumberFormat="1" applyBorder="1" applyAlignment="1">
      <alignment horizontal="center" vertical="center"/>
    </xf>
    <xf numFmtId="0" fontId="21" fillId="9" borderId="38" xfId="3" applyFont="1" applyAlignment="1">
      <alignment horizontal="center"/>
    </xf>
    <xf numFmtId="166" fontId="38" fillId="0" borderId="0" xfId="0" applyNumberFormat="1" applyFont="1" applyAlignment="1">
      <alignment horizontal="center"/>
    </xf>
    <xf numFmtId="0" fontId="0" fillId="0" borderId="0" xfId="0" pivotButton="1"/>
    <xf numFmtId="0" fontId="0" fillId="0" borderId="0" xfId="0" applyNumberFormat="1"/>
    <xf numFmtId="0" fontId="1" fillId="6" borderId="20" xfId="0" applyFont="1" applyFill="1" applyBorder="1"/>
    <xf numFmtId="2" fontId="22" fillId="0" borderId="20" xfId="0" applyNumberFormat="1" applyFont="1" applyBorder="1" applyAlignment="1">
      <alignment horizontal="center" vertical="center"/>
    </xf>
    <xf numFmtId="171" fontId="23" fillId="0" borderId="20" xfId="0" applyNumberFormat="1" applyFont="1" applyBorder="1" applyAlignment="1">
      <alignment horizontal="center" vertical="center"/>
    </xf>
    <xf numFmtId="0" fontId="22" fillId="0" borderId="20" xfId="0" applyNumberFormat="1" applyFont="1" applyBorder="1" applyAlignment="1">
      <alignment horizontal="center" vertical="center"/>
    </xf>
    <xf numFmtId="0" fontId="39" fillId="0" borderId="0" xfId="0" applyFont="1" applyAlignment="1">
      <alignment horizontal="center"/>
    </xf>
    <xf numFmtId="4" fontId="40" fillId="0" borderId="0" xfId="0" applyNumberFormat="1" applyFont="1" applyBorder="1" applyAlignment="1">
      <alignment horizontal="center" vertical="center"/>
    </xf>
    <xf numFmtId="0" fontId="41" fillId="0" borderId="6" xfId="0" applyFont="1" applyBorder="1"/>
    <xf numFmtId="0" fontId="41" fillId="0" borderId="7" xfId="0" applyFont="1" applyBorder="1"/>
    <xf numFmtId="4" fontId="42" fillId="0" borderId="0" xfId="0" applyNumberFormat="1" applyFont="1" applyBorder="1" applyAlignment="1">
      <alignment horizontal="center" vertical="center"/>
    </xf>
    <xf numFmtId="9" fontId="42" fillId="0" borderId="9" xfId="2" applyFont="1" applyBorder="1" applyAlignment="1">
      <alignment horizontal="center" vertical="center"/>
    </xf>
    <xf numFmtId="4" fontId="40" fillId="0" borderId="2" xfId="0" applyNumberFormat="1" applyFont="1" applyBorder="1" applyAlignment="1">
      <alignment horizontal="center" vertical="center"/>
    </xf>
    <xf numFmtId="9" fontId="42" fillId="0" borderId="11" xfId="2" applyFont="1" applyBorder="1" applyAlignment="1">
      <alignment horizontal="center" vertical="center"/>
    </xf>
    <xf numFmtId="9" fontId="42" fillId="0" borderId="2" xfId="0" applyNumberFormat="1" applyFont="1" applyBorder="1" applyAlignment="1">
      <alignment horizontal="center" vertical="center"/>
    </xf>
    <xf numFmtId="0" fontId="25" fillId="7" borderId="19" xfId="0" applyFont="1" applyFill="1" applyBorder="1" applyAlignment="1">
      <alignment horizontal="center" vertical="center"/>
    </xf>
    <xf numFmtId="168" fontId="25" fillId="7" borderId="21" xfId="0" applyNumberFormat="1" applyFont="1" applyFill="1" applyBorder="1" applyAlignment="1">
      <alignment horizontal="center" vertical="center"/>
    </xf>
    <xf numFmtId="0" fontId="43" fillId="10" borderId="0" xfId="0" applyFont="1" applyFill="1" applyAlignment="1">
      <alignment horizontal="center" wrapText="1"/>
    </xf>
    <xf numFmtId="172" fontId="22" fillId="0" borderId="20" xfId="2" applyNumberFormat="1" applyFont="1" applyBorder="1" applyAlignment="1">
      <alignment horizontal="center" vertical="center"/>
    </xf>
    <xf numFmtId="172" fontId="0" fillId="0" borderId="20" xfId="2" applyNumberFormat="1" applyFont="1" applyBorder="1"/>
    <xf numFmtId="172" fontId="0" fillId="0" borderId="20" xfId="0" applyNumberFormat="1" applyBorder="1"/>
    <xf numFmtId="3" fontId="20" fillId="3" borderId="20" xfId="0" applyNumberFormat="1" applyFont="1" applyFill="1" applyBorder="1" applyAlignment="1">
      <alignment horizontal="center" vertical="center"/>
    </xf>
    <xf numFmtId="0" fontId="17" fillId="4" borderId="20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left" wrapText="1"/>
    </xf>
    <xf numFmtId="0" fontId="0" fillId="0" borderId="16" xfId="0" applyFont="1" applyBorder="1" applyAlignment="1">
      <alignment horizontal="left" wrapText="1"/>
    </xf>
    <xf numFmtId="0" fontId="0" fillId="0" borderId="17" xfId="0" applyFont="1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1" fillId="6" borderId="20" xfId="0" applyFont="1" applyFill="1" applyBorder="1" applyAlignment="1">
      <alignment horizontal="center" vertical="center" wrapText="1"/>
    </xf>
    <xf numFmtId="0" fontId="26" fillId="4" borderId="21" xfId="0" applyFont="1" applyFill="1" applyBorder="1" applyAlignment="1">
      <alignment horizontal="center"/>
    </xf>
    <xf numFmtId="0" fontId="22" fillId="0" borderId="37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4" fontId="28" fillId="0" borderId="8" xfId="0" applyNumberFormat="1" applyFont="1" applyBorder="1" applyAlignment="1">
      <alignment horizontal="center" vertical="center"/>
    </xf>
    <xf numFmtId="4" fontId="28" fillId="0" borderId="0" xfId="0" applyNumberFormat="1" applyFont="1" applyAlignment="1">
      <alignment horizontal="center" vertical="center"/>
    </xf>
    <xf numFmtId="4" fontId="23" fillId="4" borderId="20" xfId="0" applyNumberFormat="1" applyFont="1" applyFill="1" applyBorder="1" applyAlignment="1">
      <alignment horizontal="center" vertical="center"/>
    </xf>
    <xf numFmtId="0" fontId="0" fillId="4" borderId="21" xfId="0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33" fillId="0" borderId="18" xfId="0" applyFont="1" applyBorder="1" applyAlignment="1">
      <alignment horizontal="center" vertical="center" wrapText="1"/>
    </xf>
    <xf numFmtId="0" fontId="33" fillId="0" borderId="27" xfId="0" applyFont="1" applyBorder="1" applyAlignment="1">
      <alignment horizontal="center" vertical="center" wrapText="1"/>
    </xf>
    <xf numFmtId="0" fontId="33" fillId="0" borderId="26" xfId="0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0" fontId="30" fillId="4" borderId="20" xfId="0" applyFont="1" applyFill="1" applyBorder="1" applyAlignment="1">
      <alignment horizontal="center" vertical="center" wrapText="1"/>
    </xf>
    <xf numFmtId="4" fontId="31" fillId="0" borderId="20" xfId="0" applyNumberFormat="1" applyFont="1" applyBorder="1" applyAlignment="1">
      <alignment horizontal="center" vertical="center"/>
    </xf>
    <xf numFmtId="169" fontId="31" fillId="0" borderId="20" xfId="0" applyNumberFormat="1" applyFont="1" applyBorder="1" applyAlignment="1">
      <alignment horizontal="center" vertical="center" wrapText="1"/>
    </xf>
  </cellXfs>
  <cellStyles count="4">
    <cellStyle name="Input" xfId="3" builtinId="20"/>
    <cellStyle name="Normal" xfId="0" builtinId="0"/>
    <cellStyle name="Normal 2" xfId="1" xr:uid="{00000000-0005-0000-0000-000001000000}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[Assignment 2 T2 2021.xlsx]Q2!PivotTable1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'Q2'!$B$1</c:f>
              <c:strCache>
                <c:ptCount val="1"/>
                <c:pt idx="0">
                  <c:v>Count of State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'Q2'!$A$2:$A$6</c:f>
              <c:strCache>
                <c:ptCount val="4"/>
                <c:pt idx="0">
                  <c:v>TAS</c:v>
                </c:pt>
                <c:pt idx="1">
                  <c:v>NSW</c:v>
                </c:pt>
                <c:pt idx="2">
                  <c:v>VIC</c:v>
                </c:pt>
                <c:pt idx="3">
                  <c:v>Qld</c:v>
                </c:pt>
              </c:strCache>
            </c:strRef>
          </c:cat>
          <c:val>
            <c:numRef>
              <c:f>'Q2'!$B$2:$B$6</c:f>
              <c:numCache>
                <c:formatCode>General</c:formatCode>
                <c:ptCount val="4"/>
                <c:pt idx="0">
                  <c:v>37</c:v>
                </c:pt>
                <c:pt idx="1">
                  <c:v>47</c:v>
                </c:pt>
                <c:pt idx="2">
                  <c:v>31</c:v>
                </c:pt>
                <c:pt idx="3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76-4B3E-A3BA-0538982D6D8F}"/>
            </c:ext>
          </c:extLst>
        </c:ser>
        <c:ser>
          <c:idx val="1"/>
          <c:order val="1"/>
          <c:tx>
            <c:strRef>
              <c:f>'Q2'!$C$1</c:f>
              <c:strCache>
                <c:ptCount val="1"/>
                <c:pt idx="0">
                  <c:v>Proportion of States2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'Q2'!$A$2:$A$6</c:f>
              <c:strCache>
                <c:ptCount val="4"/>
                <c:pt idx="0">
                  <c:v>TAS</c:v>
                </c:pt>
                <c:pt idx="1">
                  <c:v>NSW</c:v>
                </c:pt>
                <c:pt idx="2">
                  <c:v>VIC</c:v>
                </c:pt>
                <c:pt idx="3">
                  <c:v>Qld</c:v>
                </c:pt>
              </c:strCache>
            </c:strRef>
          </c:cat>
          <c:val>
            <c:numRef>
              <c:f>'Q2'!$C$2:$C$6</c:f>
              <c:numCache>
                <c:formatCode>0.00%</c:formatCode>
                <c:ptCount val="4"/>
                <c:pt idx="0">
                  <c:v>0.24666666666666667</c:v>
                </c:pt>
                <c:pt idx="1">
                  <c:v>0.31333333333333335</c:v>
                </c:pt>
                <c:pt idx="2">
                  <c:v>0.20666666666666667</c:v>
                </c:pt>
                <c:pt idx="3">
                  <c:v>0.23333333333333334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76-4B3E-A3BA-0538982D6D8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34595775"/>
        <c:axId val="434597023"/>
      </c:barChart>
      <c:catAx>
        <c:axId val="43459577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97023"/>
        <c:crosses val="autoZero"/>
        <c:auto val="1"/>
        <c:lblAlgn val="ctr"/>
        <c:lblOffset val="100"/>
        <c:noMultiLvlLbl val="0"/>
      </c:catAx>
      <c:valAx>
        <c:axId val="434597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95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[Assignment 2 T2 2021.xlsx]Q2!PivotTable1</c:name>
    <c:fmtId val="3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bestFi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bestFi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'Q2'!$B$1</c:f>
              <c:strCache>
                <c:ptCount val="1"/>
                <c:pt idx="0">
                  <c:v>Count of State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9DA-4624-8350-38FBDF7D653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9DA-4624-8350-38FBDF7D653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9DA-4624-8350-38FBDF7D653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9DA-4624-8350-38FBDF7D653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'Q2'!$A$2:$A$6</c:f>
              <c:strCache>
                <c:ptCount val="4"/>
                <c:pt idx="0">
                  <c:v>TAS</c:v>
                </c:pt>
                <c:pt idx="1">
                  <c:v>NSW</c:v>
                </c:pt>
                <c:pt idx="2">
                  <c:v>VIC</c:v>
                </c:pt>
                <c:pt idx="3">
                  <c:v>Qld</c:v>
                </c:pt>
              </c:strCache>
            </c:strRef>
          </c:cat>
          <c:val>
            <c:numRef>
              <c:f>'Q2'!$B$2:$B$6</c:f>
              <c:numCache>
                <c:formatCode>General</c:formatCode>
                <c:ptCount val="4"/>
                <c:pt idx="0">
                  <c:v>37</c:v>
                </c:pt>
                <c:pt idx="1">
                  <c:v>47</c:v>
                </c:pt>
                <c:pt idx="2">
                  <c:v>31</c:v>
                </c:pt>
                <c:pt idx="3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9DA-4624-8350-38FBDF7D6531}"/>
            </c:ext>
          </c:extLst>
        </c:ser>
        <c:ser>
          <c:idx val="1"/>
          <c:order val="1"/>
          <c:tx>
            <c:strRef>
              <c:f>'Q2'!$C$1</c:f>
              <c:strCache>
                <c:ptCount val="1"/>
                <c:pt idx="0">
                  <c:v>Proportion of States2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49DA-4624-8350-38FBDF7D653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49DA-4624-8350-38FBDF7D653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49DA-4624-8350-38FBDF7D653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49DA-4624-8350-38FBDF7D653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'Q2'!$A$2:$A$6</c:f>
              <c:strCache>
                <c:ptCount val="4"/>
                <c:pt idx="0">
                  <c:v>TAS</c:v>
                </c:pt>
                <c:pt idx="1">
                  <c:v>NSW</c:v>
                </c:pt>
                <c:pt idx="2">
                  <c:v>VIC</c:v>
                </c:pt>
                <c:pt idx="3">
                  <c:v>Qld</c:v>
                </c:pt>
              </c:strCache>
            </c:strRef>
          </c:cat>
          <c:val>
            <c:numRef>
              <c:f>'Q2'!$C$2:$C$6</c:f>
              <c:numCache>
                <c:formatCode>0.00%</c:formatCode>
                <c:ptCount val="4"/>
                <c:pt idx="0">
                  <c:v>0.24666666666666667</c:v>
                </c:pt>
                <c:pt idx="1">
                  <c:v>0.31333333333333335</c:v>
                </c:pt>
                <c:pt idx="2">
                  <c:v>0.20666666666666667</c:v>
                </c:pt>
                <c:pt idx="3">
                  <c:v>0.23333333333333334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49DA-4624-8350-38FBDF7D653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Statistic</a:t>
            </a:r>
            <a:r>
              <a:rPr lang="en-ID" baseline="0"/>
              <a:t>s of randomly selected stores less than $70,000 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'Q3'!$G$1</c:f>
              <c:strCache>
                <c:ptCount val="1"/>
                <c:pt idx="0">
                  <c:v>TAS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'Q3'!$F$2:$F$15</c:f>
              <c:strCache>
                <c:ptCount val="14"/>
                <c:pt idx="1">
                  <c:v>Mean</c:v>
                </c:pt>
                <c:pt idx="2">
                  <c:v>Standard Error</c:v>
                </c:pt>
                <c:pt idx="3">
                  <c:v>Median</c:v>
                </c:pt>
                <c:pt idx="4">
                  <c:v>Mode</c:v>
                </c:pt>
                <c:pt idx="5">
                  <c:v>Standard Deviation</c:v>
                </c:pt>
                <c:pt idx="6">
                  <c:v>Sample Variance</c:v>
                </c:pt>
                <c:pt idx="7">
                  <c:v>Kurtosis</c:v>
                </c:pt>
                <c:pt idx="8">
                  <c:v>Skewness</c:v>
                </c:pt>
                <c:pt idx="9">
                  <c:v>Range</c:v>
                </c:pt>
                <c:pt idx="10">
                  <c:v>Minimum</c:v>
                </c:pt>
                <c:pt idx="11">
                  <c:v>Maximum</c:v>
                </c:pt>
                <c:pt idx="12">
                  <c:v>Sum</c:v>
                </c:pt>
                <c:pt idx="13">
                  <c:v>Count</c:v>
                </c:pt>
              </c:strCache>
            </c:strRef>
          </c:cat>
          <c:val>
            <c:numRef>
              <c:f>'Q3'!$G$2:$G$15</c:f>
              <c:numCache>
                <c:formatCode>General</c:formatCode>
                <c:ptCount val="14"/>
                <c:pt idx="1">
                  <c:v>120.34594594594597</c:v>
                </c:pt>
                <c:pt idx="2">
                  <c:v>11.596791128730489</c:v>
                </c:pt>
                <c:pt idx="3">
                  <c:v>108.2</c:v>
                </c:pt>
                <c:pt idx="4">
                  <c:v>#N/A</c:v>
                </c:pt>
                <c:pt idx="5">
                  <c:v>70.540526549536608</c:v>
                </c:pt>
                <c:pt idx="6">
                  <c:v>4975.9658858858784</c:v>
                </c:pt>
                <c:pt idx="7">
                  <c:v>0.83360381613464973</c:v>
                </c:pt>
                <c:pt idx="8">
                  <c:v>1.0362695102943982</c:v>
                </c:pt>
                <c:pt idx="9">
                  <c:v>283.99999999999994</c:v>
                </c:pt>
                <c:pt idx="10">
                  <c:v>30.099999999999998</c:v>
                </c:pt>
                <c:pt idx="11">
                  <c:v>314.09999999999997</c:v>
                </c:pt>
                <c:pt idx="12">
                  <c:v>4452.8000000000011</c:v>
                </c:pt>
                <c:pt idx="13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EA-417D-84E7-842E050AF71F}"/>
            </c:ext>
          </c:extLst>
        </c:ser>
        <c:ser>
          <c:idx val="1"/>
          <c:order val="1"/>
          <c:tx>
            <c:strRef>
              <c:f>'Q3'!$H$1</c:f>
              <c:strCache>
                <c:ptCount val="1"/>
                <c:pt idx="0">
                  <c:v>NSW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'Q3'!$F$2:$F$15</c:f>
              <c:strCache>
                <c:ptCount val="14"/>
                <c:pt idx="1">
                  <c:v>Mean</c:v>
                </c:pt>
                <c:pt idx="2">
                  <c:v>Standard Error</c:v>
                </c:pt>
                <c:pt idx="3">
                  <c:v>Median</c:v>
                </c:pt>
                <c:pt idx="4">
                  <c:v>Mode</c:v>
                </c:pt>
                <c:pt idx="5">
                  <c:v>Standard Deviation</c:v>
                </c:pt>
                <c:pt idx="6">
                  <c:v>Sample Variance</c:v>
                </c:pt>
                <c:pt idx="7">
                  <c:v>Kurtosis</c:v>
                </c:pt>
                <c:pt idx="8">
                  <c:v>Skewness</c:v>
                </c:pt>
                <c:pt idx="9">
                  <c:v>Range</c:v>
                </c:pt>
                <c:pt idx="10">
                  <c:v>Minimum</c:v>
                </c:pt>
                <c:pt idx="11">
                  <c:v>Maximum</c:v>
                </c:pt>
                <c:pt idx="12">
                  <c:v>Sum</c:v>
                </c:pt>
                <c:pt idx="13">
                  <c:v>Count</c:v>
                </c:pt>
              </c:strCache>
            </c:strRef>
          </c:cat>
          <c:val>
            <c:numRef>
              <c:f>'Q3'!$H$2:$H$15</c:f>
              <c:numCache>
                <c:formatCode>General</c:formatCode>
                <c:ptCount val="14"/>
                <c:pt idx="1">
                  <c:v>126.28510638297871</c:v>
                </c:pt>
                <c:pt idx="2">
                  <c:v>9.1101731156579149</c:v>
                </c:pt>
                <c:pt idx="3">
                  <c:v>126.9</c:v>
                </c:pt>
                <c:pt idx="4">
                  <c:v>76.5</c:v>
                </c:pt>
                <c:pt idx="5">
                  <c:v>62.456200230810097</c:v>
                </c:pt>
                <c:pt idx="6">
                  <c:v>3900.7769472710434</c:v>
                </c:pt>
                <c:pt idx="7">
                  <c:v>-0.20324812250094793</c:v>
                </c:pt>
                <c:pt idx="8">
                  <c:v>0.28795453060727272</c:v>
                </c:pt>
                <c:pt idx="9">
                  <c:v>251.8</c:v>
                </c:pt>
                <c:pt idx="10">
                  <c:v>28.700000000000003</c:v>
                </c:pt>
                <c:pt idx="11">
                  <c:v>280.5</c:v>
                </c:pt>
                <c:pt idx="12">
                  <c:v>5935.4</c:v>
                </c:pt>
                <c:pt idx="13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EA-417D-84E7-842E050AF71F}"/>
            </c:ext>
          </c:extLst>
        </c:ser>
        <c:ser>
          <c:idx val="2"/>
          <c:order val="2"/>
          <c:tx>
            <c:strRef>
              <c:f>'Q3'!$I$1</c:f>
              <c:strCache>
                <c:ptCount val="1"/>
                <c:pt idx="0">
                  <c:v>VIC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'Q3'!$F$2:$F$15</c:f>
              <c:strCache>
                <c:ptCount val="14"/>
                <c:pt idx="1">
                  <c:v>Mean</c:v>
                </c:pt>
                <c:pt idx="2">
                  <c:v>Standard Error</c:v>
                </c:pt>
                <c:pt idx="3">
                  <c:v>Median</c:v>
                </c:pt>
                <c:pt idx="4">
                  <c:v>Mode</c:v>
                </c:pt>
                <c:pt idx="5">
                  <c:v>Standard Deviation</c:v>
                </c:pt>
                <c:pt idx="6">
                  <c:v>Sample Variance</c:v>
                </c:pt>
                <c:pt idx="7">
                  <c:v>Kurtosis</c:v>
                </c:pt>
                <c:pt idx="8">
                  <c:v>Skewness</c:v>
                </c:pt>
                <c:pt idx="9">
                  <c:v>Range</c:v>
                </c:pt>
                <c:pt idx="10">
                  <c:v>Minimum</c:v>
                </c:pt>
                <c:pt idx="11">
                  <c:v>Maximum</c:v>
                </c:pt>
                <c:pt idx="12">
                  <c:v>Sum</c:v>
                </c:pt>
                <c:pt idx="13">
                  <c:v>Count</c:v>
                </c:pt>
              </c:strCache>
            </c:strRef>
          </c:cat>
          <c:val>
            <c:numRef>
              <c:f>'Q3'!$I$2:$I$15</c:f>
              <c:numCache>
                <c:formatCode>General</c:formatCode>
                <c:ptCount val="14"/>
                <c:pt idx="1">
                  <c:v>119.06451612903226</c:v>
                </c:pt>
                <c:pt idx="2">
                  <c:v>10.506502388446512</c:v>
                </c:pt>
                <c:pt idx="3">
                  <c:v>124.30000000000001</c:v>
                </c:pt>
                <c:pt idx="4">
                  <c:v>#N/A</c:v>
                </c:pt>
                <c:pt idx="5">
                  <c:v>58.497729576380991</c:v>
                </c:pt>
                <c:pt idx="6">
                  <c:v>3421.9843655913992</c:v>
                </c:pt>
                <c:pt idx="7">
                  <c:v>-1.1269533071729416</c:v>
                </c:pt>
                <c:pt idx="8">
                  <c:v>6.7290245295277482E-2</c:v>
                </c:pt>
                <c:pt idx="9">
                  <c:v>189.79999999999998</c:v>
                </c:pt>
                <c:pt idx="10">
                  <c:v>33.4</c:v>
                </c:pt>
                <c:pt idx="11">
                  <c:v>223.2</c:v>
                </c:pt>
                <c:pt idx="12">
                  <c:v>3691</c:v>
                </c:pt>
                <c:pt idx="13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EA-417D-84E7-842E050AF71F}"/>
            </c:ext>
          </c:extLst>
        </c:ser>
        <c:ser>
          <c:idx val="3"/>
          <c:order val="3"/>
          <c:tx>
            <c:strRef>
              <c:f>'Q3'!$J$1</c:f>
              <c:strCache>
                <c:ptCount val="1"/>
                <c:pt idx="0">
                  <c:v>QLD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'Q3'!$F$2:$F$15</c:f>
              <c:strCache>
                <c:ptCount val="14"/>
                <c:pt idx="1">
                  <c:v>Mean</c:v>
                </c:pt>
                <c:pt idx="2">
                  <c:v>Standard Error</c:v>
                </c:pt>
                <c:pt idx="3">
                  <c:v>Median</c:v>
                </c:pt>
                <c:pt idx="4">
                  <c:v>Mode</c:v>
                </c:pt>
                <c:pt idx="5">
                  <c:v>Standard Deviation</c:v>
                </c:pt>
                <c:pt idx="6">
                  <c:v>Sample Variance</c:v>
                </c:pt>
                <c:pt idx="7">
                  <c:v>Kurtosis</c:v>
                </c:pt>
                <c:pt idx="8">
                  <c:v>Skewness</c:v>
                </c:pt>
                <c:pt idx="9">
                  <c:v>Range</c:v>
                </c:pt>
                <c:pt idx="10">
                  <c:v>Minimum</c:v>
                </c:pt>
                <c:pt idx="11">
                  <c:v>Maximum</c:v>
                </c:pt>
                <c:pt idx="12">
                  <c:v>Sum</c:v>
                </c:pt>
                <c:pt idx="13">
                  <c:v>Count</c:v>
                </c:pt>
              </c:strCache>
            </c:strRef>
          </c:cat>
          <c:val>
            <c:numRef>
              <c:f>'Q3'!$J$2:$J$15</c:f>
              <c:numCache>
                <c:formatCode>General</c:formatCode>
                <c:ptCount val="14"/>
                <c:pt idx="1">
                  <c:v>145.86000000000001</c:v>
                </c:pt>
                <c:pt idx="2">
                  <c:v>11.009175852041624</c:v>
                </c:pt>
                <c:pt idx="3">
                  <c:v>134.4</c:v>
                </c:pt>
                <c:pt idx="4">
                  <c:v>120.60000000000002</c:v>
                </c:pt>
                <c:pt idx="5">
                  <c:v>65.131162686851937</c:v>
                </c:pt>
                <c:pt idx="6">
                  <c:v>4242.0683529411735</c:v>
                </c:pt>
                <c:pt idx="7">
                  <c:v>-0.50134909539183825</c:v>
                </c:pt>
                <c:pt idx="8">
                  <c:v>0.37892486458823549</c:v>
                </c:pt>
                <c:pt idx="9">
                  <c:v>252.89999999999998</c:v>
                </c:pt>
                <c:pt idx="10">
                  <c:v>36.000000000000007</c:v>
                </c:pt>
                <c:pt idx="11">
                  <c:v>288.89999999999998</c:v>
                </c:pt>
                <c:pt idx="12">
                  <c:v>5105.1000000000004</c:v>
                </c:pt>
                <c:pt idx="13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EA-417D-84E7-842E050AF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529574592"/>
        <c:axId val="1529574176"/>
      </c:barChart>
      <c:catAx>
        <c:axId val="1529574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9574176"/>
        <c:crosses val="autoZero"/>
        <c:auto val="1"/>
        <c:lblAlgn val="ctr"/>
        <c:lblOffset val="100"/>
        <c:noMultiLvlLbl val="0"/>
      </c:catAx>
      <c:valAx>
        <c:axId val="1529574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9574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Statistics</a:t>
            </a:r>
            <a:r>
              <a:rPr lang="en-ID" baseline="0"/>
              <a:t> of Randomly selected store less than $70,000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'Q3'!$F$3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'Q3'!$G$1:$J$1</c:f>
              <c:strCache>
                <c:ptCount val="4"/>
                <c:pt idx="0">
                  <c:v>TAS</c:v>
                </c:pt>
                <c:pt idx="1">
                  <c:v>NSW</c:v>
                </c:pt>
                <c:pt idx="2">
                  <c:v>VIC</c:v>
                </c:pt>
                <c:pt idx="3">
                  <c:v>QLD</c:v>
                </c:pt>
              </c:strCache>
            </c:strRef>
          </c:cat>
          <c:val>
            <c:numRef>
              <c:f>'Q3'!$G$3:$J$3</c:f>
              <c:numCache>
                <c:formatCode>General</c:formatCode>
                <c:ptCount val="4"/>
                <c:pt idx="0">
                  <c:v>120.34594594594597</c:v>
                </c:pt>
                <c:pt idx="1">
                  <c:v>126.28510638297871</c:v>
                </c:pt>
                <c:pt idx="2">
                  <c:v>119.06451612903226</c:v>
                </c:pt>
                <c:pt idx="3">
                  <c:v>145.86000000000001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94-4272-B978-D863F1F27B77}"/>
            </c:ext>
          </c:extLst>
        </c:ser>
        <c:ser>
          <c:idx val="2"/>
          <c:order val="2"/>
          <c:tx>
            <c:strRef>
              <c:f>'Q3'!$F$4</c:f>
              <c:strCache>
                <c:ptCount val="1"/>
                <c:pt idx="0">
                  <c:v>Standard Error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'Q3'!$G$1:$J$1</c:f>
              <c:strCache>
                <c:ptCount val="4"/>
                <c:pt idx="0">
                  <c:v>TAS</c:v>
                </c:pt>
                <c:pt idx="1">
                  <c:v>NSW</c:v>
                </c:pt>
                <c:pt idx="2">
                  <c:v>VIC</c:v>
                </c:pt>
                <c:pt idx="3">
                  <c:v>QLD</c:v>
                </c:pt>
              </c:strCache>
            </c:strRef>
          </c:cat>
          <c:val>
            <c:numRef>
              <c:f>'Q3'!$G$4:$J$4</c:f>
              <c:numCache>
                <c:formatCode>General</c:formatCode>
                <c:ptCount val="4"/>
                <c:pt idx="0">
                  <c:v>11.596791128730489</c:v>
                </c:pt>
                <c:pt idx="1">
                  <c:v>9.1101731156579149</c:v>
                </c:pt>
                <c:pt idx="2">
                  <c:v>10.506502388446512</c:v>
                </c:pt>
                <c:pt idx="3">
                  <c:v>11.009175852041624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94-4272-B978-D863F1F27B77}"/>
            </c:ext>
          </c:extLst>
        </c:ser>
        <c:ser>
          <c:idx val="3"/>
          <c:order val="3"/>
          <c:tx>
            <c:strRef>
              <c:f>'Q3'!$F$5</c:f>
              <c:strCache>
                <c:ptCount val="1"/>
                <c:pt idx="0">
                  <c:v>Median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'Q3'!$G$1:$J$1</c:f>
              <c:strCache>
                <c:ptCount val="4"/>
                <c:pt idx="0">
                  <c:v>TAS</c:v>
                </c:pt>
                <c:pt idx="1">
                  <c:v>NSW</c:v>
                </c:pt>
                <c:pt idx="2">
                  <c:v>VIC</c:v>
                </c:pt>
                <c:pt idx="3">
                  <c:v>QLD</c:v>
                </c:pt>
              </c:strCache>
            </c:strRef>
          </c:cat>
          <c:val>
            <c:numRef>
              <c:f>'Q3'!$G$5:$J$5</c:f>
              <c:numCache>
                <c:formatCode>General</c:formatCode>
                <c:ptCount val="4"/>
                <c:pt idx="0">
                  <c:v>108.2</c:v>
                </c:pt>
                <c:pt idx="1">
                  <c:v>126.9</c:v>
                </c:pt>
                <c:pt idx="2">
                  <c:v>124.30000000000001</c:v>
                </c:pt>
                <c:pt idx="3">
                  <c:v>134.4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94-4272-B978-D863F1F27B77}"/>
            </c:ext>
          </c:extLst>
        </c:ser>
        <c:ser>
          <c:idx val="4"/>
          <c:order val="4"/>
          <c:tx>
            <c:strRef>
              <c:f>'Q3'!$F$6</c:f>
              <c:strCache>
                <c:ptCount val="1"/>
                <c:pt idx="0">
                  <c:v>Mode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'Q3'!$G$1:$J$1</c:f>
              <c:strCache>
                <c:ptCount val="4"/>
                <c:pt idx="0">
                  <c:v>TAS</c:v>
                </c:pt>
                <c:pt idx="1">
                  <c:v>NSW</c:v>
                </c:pt>
                <c:pt idx="2">
                  <c:v>VIC</c:v>
                </c:pt>
                <c:pt idx="3">
                  <c:v>QLD</c:v>
                </c:pt>
              </c:strCache>
            </c:strRef>
          </c:cat>
          <c:val>
            <c:numRef>
              <c:f>'Q3'!$G$6:$J$6</c:f>
              <c:numCache>
                <c:formatCode>General</c:formatCode>
                <c:ptCount val="4"/>
                <c:pt idx="0">
                  <c:v>#N/A</c:v>
                </c:pt>
                <c:pt idx="1">
                  <c:v>76.5</c:v>
                </c:pt>
                <c:pt idx="2">
                  <c:v>#N/A</c:v>
                </c:pt>
                <c:pt idx="3">
                  <c:v>120.60000000000002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94-4272-B978-D863F1F27B77}"/>
            </c:ext>
          </c:extLst>
        </c:ser>
        <c:ser>
          <c:idx val="5"/>
          <c:order val="5"/>
          <c:tx>
            <c:strRef>
              <c:f>'Q3'!$F$7</c:f>
              <c:strCache>
                <c:ptCount val="1"/>
                <c:pt idx="0">
                  <c:v>Standard Deviation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'Q3'!$G$1:$J$1</c:f>
              <c:strCache>
                <c:ptCount val="4"/>
                <c:pt idx="0">
                  <c:v>TAS</c:v>
                </c:pt>
                <c:pt idx="1">
                  <c:v>NSW</c:v>
                </c:pt>
                <c:pt idx="2">
                  <c:v>VIC</c:v>
                </c:pt>
                <c:pt idx="3">
                  <c:v>QLD</c:v>
                </c:pt>
              </c:strCache>
            </c:strRef>
          </c:cat>
          <c:val>
            <c:numRef>
              <c:f>'Q3'!$G$7:$J$7</c:f>
              <c:numCache>
                <c:formatCode>General</c:formatCode>
                <c:ptCount val="4"/>
                <c:pt idx="0">
                  <c:v>70.540526549536608</c:v>
                </c:pt>
                <c:pt idx="1">
                  <c:v>62.456200230810097</c:v>
                </c:pt>
                <c:pt idx="2">
                  <c:v>58.497729576380991</c:v>
                </c:pt>
                <c:pt idx="3">
                  <c:v>65.131162686851937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94-4272-B978-D863F1F27B77}"/>
            </c:ext>
          </c:extLst>
        </c:ser>
        <c:ser>
          <c:idx val="6"/>
          <c:order val="6"/>
          <c:tx>
            <c:strRef>
              <c:f>'Q3'!$F$8</c:f>
              <c:strCache>
                <c:ptCount val="1"/>
                <c:pt idx="0">
                  <c:v>Sample Variance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'Q3'!$G$1:$J$1</c:f>
              <c:strCache>
                <c:ptCount val="4"/>
                <c:pt idx="0">
                  <c:v>TAS</c:v>
                </c:pt>
                <c:pt idx="1">
                  <c:v>NSW</c:v>
                </c:pt>
                <c:pt idx="2">
                  <c:v>VIC</c:v>
                </c:pt>
                <c:pt idx="3">
                  <c:v>QLD</c:v>
                </c:pt>
              </c:strCache>
            </c:strRef>
          </c:cat>
          <c:val>
            <c:numRef>
              <c:f>'Q3'!$G$8:$J$8</c:f>
              <c:numCache>
                <c:formatCode>General</c:formatCode>
                <c:ptCount val="4"/>
                <c:pt idx="0">
                  <c:v>4975.9658858858784</c:v>
                </c:pt>
                <c:pt idx="1">
                  <c:v>3900.7769472710434</c:v>
                </c:pt>
                <c:pt idx="2">
                  <c:v>3421.9843655913992</c:v>
                </c:pt>
                <c:pt idx="3">
                  <c:v>4242.0683529411735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C94-4272-B978-D863F1F27B77}"/>
            </c:ext>
          </c:extLst>
        </c:ser>
        <c:ser>
          <c:idx val="7"/>
          <c:order val="7"/>
          <c:tx>
            <c:strRef>
              <c:f>'Q3'!$F$9</c:f>
              <c:strCache>
                <c:ptCount val="1"/>
                <c:pt idx="0">
                  <c:v>Kurtosis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'Q3'!$G$1:$J$1</c:f>
              <c:strCache>
                <c:ptCount val="4"/>
                <c:pt idx="0">
                  <c:v>TAS</c:v>
                </c:pt>
                <c:pt idx="1">
                  <c:v>NSW</c:v>
                </c:pt>
                <c:pt idx="2">
                  <c:v>VIC</c:v>
                </c:pt>
                <c:pt idx="3">
                  <c:v>QLD</c:v>
                </c:pt>
              </c:strCache>
            </c:strRef>
          </c:cat>
          <c:val>
            <c:numRef>
              <c:f>'Q3'!$G$9:$J$9</c:f>
              <c:numCache>
                <c:formatCode>General</c:formatCode>
                <c:ptCount val="4"/>
                <c:pt idx="0">
                  <c:v>0.83360381613464973</c:v>
                </c:pt>
                <c:pt idx="1">
                  <c:v>-0.20324812250094793</c:v>
                </c:pt>
                <c:pt idx="2">
                  <c:v>-1.1269533071729416</c:v>
                </c:pt>
                <c:pt idx="3">
                  <c:v>-0.50134909539183825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C94-4272-B978-D863F1F27B77}"/>
            </c:ext>
          </c:extLst>
        </c:ser>
        <c:ser>
          <c:idx val="8"/>
          <c:order val="8"/>
          <c:tx>
            <c:strRef>
              <c:f>'Q3'!$F$10</c:f>
              <c:strCache>
                <c:ptCount val="1"/>
                <c:pt idx="0">
                  <c:v>Skewness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'Q3'!$G$1:$J$1</c:f>
              <c:strCache>
                <c:ptCount val="4"/>
                <c:pt idx="0">
                  <c:v>TAS</c:v>
                </c:pt>
                <c:pt idx="1">
                  <c:v>NSW</c:v>
                </c:pt>
                <c:pt idx="2">
                  <c:v>VIC</c:v>
                </c:pt>
                <c:pt idx="3">
                  <c:v>QLD</c:v>
                </c:pt>
              </c:strCache>
            </c:strRef>
          </c:cat>
          <c:val>
            <c:numRef>
              <c:f>'Q3'!$G$10:$J$10</c:f>
              <c:numCache>
                <c:formatCode>General</c:formatCode>
                <c:ptCount val="4"/>
                <c:pt idx="0">
                  <c:v>1.0362695102943982</c:v>
                </c:pt>
                <c:pt idx="1">
                  <c:v>0.28795453060727272</c:v>
                </c:pt>
                <c:pt idx="2">
                  <c:v>6.7290245295277482E-2</c:v>
                </c:pt>
                <c:pt idx="3">
                  <c:v>0.37892486458823549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C94-4272-B978-D863F1F27B77}"/>
            </c:ext>
          </c:extLst>
        </c:ser>
        <c:ser>
          <c:idx val="9"/>
          <c:order val="9"/>
          <c:tx>
            <c:strRef>
              <c:f>'Q3'!$F$11</c:f>
              <c:strCache>
                <c:ptCount val="1"/>
                <c:pt idx="0">
                  <c:v>Range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'Q3'!$G$1:$J$1</c:f>
              <c:strCache>
                <c:ptCount val="4"/>
                <c:pt idx="0">
                  <c:v>TAS</c:v>
                </c:pt>
                <c:pt idx="1">
                  <c:v>NSW</c:v>
                </c:pt>
                <c:pt idx="2">
                  <c:v>VIC</c:v>
                </c:pt>
                <c:pt idx="3">
                  <c:v>QLD</c:v>
                </c:pt>
              </c:strCache>
            </c:strRef>
          </c:cat>
          <c:val>
            <c:numRef>
              <c:f>'Q3'!$G$11:$J$11</c:f>
              <c:numCache>
                <c:formatCode>General</c:formatCode>
                <c:ptCount val="4"/>
                <c:pt idx="0">
                  <c:v>283.99999999999994</c:v>
                </c:pt>
                <c:pt idx="1">
                  <c:v>251.8</c:v>
                </c:pt>
                <c:pt idx="2">
                  <c:v>189.79999999999998</c:v>
                </c:pt>
                <c:pt idx="3">
                  <c:v>252.89999999999998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C94-4272-B978-D863F1F27B77}"/>
            </c:ext>
          </c:extLst>
        </c:ser>
        <c:ser>
          <c:idx val="10"/>
          <c:order val="10"/>
          <c:tx>
            <c:strRef>
              <c:f>'Q3'!$F$12</c:f>
              <c:strCache>
                <c:ptCount val="1"/>
                <c:pt idx="0">
                  <c:v>Minimum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'Q3'!$G$1:$J$1</c:f>
              <c:strCache>
                <c:ptCount val="4"/>
                <c:pt idx="0">
                  <c:v>TAS</c:v>
                </c:pt>
                <c:pt idx="1">
                  <c:v>NSW</c:v>
                </c:pt>
                <c:pt idx="2">
                  <c:v>VIC</c:v>
                </c:pt>
                <c:pt idx="3">
                  <c:v>QLD</c:v>
                </c:pt>
              </c:strCache>
            </c:strRef>
          </c:cat>
          <c:val>
            <c:numRef>
              <c:f>'Q3'!$G$12:$J$12</c:f>
              <c:numCache>
                <c:formatCode>General</c:formatCode>
                <c:ptCount val="4"/>
                <c:pt idx="0">
                  <c:v>30.099999999999998</c:v>
                </c:pt>
                <c:pt idx="1">
                  <c:v>28.700000000000003</c:v>
                </c:pt>
                <c:pt idx="2">
                  <c:v>33.4</c:v>
                </c:pt>
                <c:pt idx="3">
                  <c:v>36.000000000000007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C94-4272-B978-D863F1F27B77}"/>
            </c:ext>
          </c:extLst>
        </c:ser>
        <c:ser>
          <c:idx val="11"/>
          <c:order val="11"/>
          <c:tx>
            <c:strRef>
              <c:f>'Q3'!$F$13</c:f>
              <c:strCache>
                <c:ptCount val="1"/>
                <c:pt idx="0">
                  <c:v>Maximum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'Q3'!$G$1:$J$1</c:f>
              <c:strCache>
                <c:ptCount val="4"/>
                <c:pt idx="0">
                  <c:v>TAS</c:v>
                </c:pt>
                <c:pt idx="1">
                  <c:v>NSW</c:v>
                </c:pt>
                <c:pt idx="2">
                  <c:v>VIC</c:v>
                </c:pt>
                <c:pt idx="3">
                  <c:v>QLD</c:v>
                </c:pt>
              </c:strCache>
            </c:strRef>
          </c:cat>
          <c:val>
            <c:numRef>
              <c:f>'Q3'!$G$13:$J$13</c:f>
              <c:numCache>
                <c:formatCode>General</c:formatCode>
                <c:ptCount val="4"/>
                <c:pt idx="0">
                  <c:v>314.09999999999997</c:v>
                </c:pt>
                <c:pt idx="1">
                  <c:v>280.5</c:v>
                </c:pt>
                <c:pt idx="2">
                  <c:v>223.2</c:v>
                </c:pt>
                <c:pt idx="3">
                  <c:v>288.89999999999998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C94-4272-B978-D863F1F27B77}"/>
            </c:ext>
          </c:extLst>
        </c:ser>
        <c:ser>
          <c:idx val="12"/>
          <c:order val="12"/>
          <c:tx>
            <c:strRef>
              <c:f>'Q3'!$F$14</c:f>
              <c:strCache>
                <c:ptCount val="1"/>
                <c:pt idx="0">
                  <c:v>Sum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'Q3'!$G$1:$J$1</c:f>
              <c:strCache>
                <c:ptCount val="4"/>
                <c:pt idx="0">
                  <c:v>TAS</c:v>
                </c:pt>
                <c:pt idx="1">
                  <c:v>NSW</c:v>
                </c:pt>
                <c:pt idx="2">
                  <c:v>VIC</c:v>
                </c:pt>
                <c:pt idx="3">
                  <c:v>QLD</c:v>
                </c:pt>
              </c:strCache>
            </c:strRef>
          </c:cat>
          <c:val>
            <c:numRef>
              <c:f>'Q3'!$G$14:$J$14</c:f>
              <c:numCache>
                <c:formatCode>General</c:formatCode>
                <c:ptCount val="4"/>
                <c:pt idx="0">
                  <c:v>4452.8000000000011</c:v>
                </c:pt>
                <c:pt idx="1">
                  <c:v>5935.4</c:v>
                </c:pt>
                <c:pt idx="2">
                  <c:v>3691</c:v>
                </c:pt>
                <c:pt idx="3">
                  <c:v>5105.1000000000004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C94-4272-B978-D863F1F27B77}"/>
            </c:ext>
          </c:extLst>
        </c:ser>
        <c:ser>
          <c:idx val="13"/>
          <c:order val="13"/>
          <c:tx>
            <c:strRef>
              <c:f>'Q3'!$F$15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'Q3'!$G$1:$J$1</c:f>
              <c:strCache>
                <c:ptCount val="4"/>
                <c:pt idx="0">
                  <c:v>TAS</c:v>
                </c:pt>
                <c:pt idx="1">
                  <c:v>NSW</c:v>
                </c:pt>
                <c:pt idx="2">
                  <c:v>VIC</c:v>
                </c:pt>
                <c:pt idx="3">
                  <c:v>QLD</c:v>
                </c:pt>
              </c:strCache>
            </c:strRef>
          </c:cat>
          <c:val>
            <c:numRef>
              <c:f>'Q3'!$G$15:$J$15</c:f>
              <c:numCache>
                <c:formatCode>General</c:formatCode>
                <c:ptCount val="4"/>
                <c:pt idx="0">
                  <c:v>37</c:v>
                </c:pt>
                <c:pt idx="1">
                  <c:v>47</c:v>
                </c:pt>
                <c:pt idx="2">
                  <c:v>31</c:v>
                </c:pt>
                <c:pt idx="3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C94-4272-B978-D863F1F27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37975744"/>
        <c:axId val="143797616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'Q3'!$F$2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'Q3'!$G$1:$J$1</c15:sqref>
                        </c15:formulaRef>
                      </c:ext>
                    </c:extLst>
                    <c:strCache>
                      <c:ptCount val="4"/>
                      <c:pt idx="0">
                        <c:v>TAS</c:v>
                      </c:pt>
                      <c:pt idx="1">
                        <c:v>NSW</c:v>
                      </c:pt>
                      <c:pt idx="2">
                        <c:v>VIC</c:v>
                      </c:pt>
                      <c:pt idx="3">
                        <c:v>QLD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'Q3'!$G$2:$J$2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D-8C94-4272-B978-D863F1F27B77}"/>
                  </c:ext>
                </c:extLst>
              </c15:ser>
            </c15:filteredBarSeries>
          </c:ext>
        </c:extLst>
      </c:barChart>
      <c:catAx>
        <c:axId val="143797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7976160"/>
        <c:crosses val="autoZero"/>
        <c:auto val="1"/>
        <c:lblAlgn val="ctr"/>
        <c:lblOffset val="100"/>
        <c:noMultiLvlLbl val="0"/>
      </c:catAx>
      <c:valAx>
        <c:axId val="143797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7975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  <cx:data id="1">
      <cx:numDim type="val">
        <cx:f>_xlchart.v1.3</cx:f>
      </cx:numDim>
    </cx:data>
    <cx:data id="2">
      <cx:numDim type="val">
        <cx:f>_xlchart.v1.5</cx:f>
      </cx:numDim>
    </cx:data>
  </cx:chartData>
  <cx:chart>
    <cx:title pos="t" align="ctr" overlay="0">
      <cx:tx>
        <cx:txData>
          <cx:v>Operating Level Activity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Operating Level Activity</a:t>
          </a:r>
        </a:p>
      </cx:txPr>
    </cx:title>
    <cx:plotArea>
      <cx:plotAreaRegion>
        <cx:series layoutId="clusteredColumn" uniqueId="{459B769C-20E2-4F07-8727-9374850CB4E6}" formatIdx="0">
          <cx:tx>
            <cx:txData>
              <cx:f>_xlchart.v1.0</cx:f>
              <cx:v>Less Active</cx:v>
            </cx:txData>
          </cx:tx>
          <cx:dataLabels>
            <cx:visibility seriesName="0" categoryName="0" value="1"/>
          </cx:dataLabels>
          <cx:dataId val="0"/>
          <cx:layoutPr>
            <cx:binning intervalClosed="r"/>
          </cx:layoutPr>
        </cx:series>
        <cx:series layoutId="clusteredColumn" hidden="1" uniqueId="{07054574-C15F-4965-8558-5458DC8352C8}" formatIdx="1">
          <cx:tx>
            <cx:txData>
              <cx:f>_xlchart.v1.2</cx:f>
              <cx:v>Moderately Active</cx:v>
            </cx:txData>
          </cx:tx>
          <cx:dataLabels>
            <cx:visibility seriesName="0" categoryName="0" value="1"/>
          </cx:dataLabels>
          <cx:dataId val="1"/>
          <cx:layoutPr>
            <cx:binning intervalClosed="r"/>
          </cx:layoutPr>
        </cx:series>
        <cx:series layoutId="clusteredColumn" hidden="1" uniqueId="{3E48B02F-A7DB-44A2-90DD-F96FEB9BFA16}" formatIdx="2">
          <cx:tx>
            <cx:txData>
              <cx:f>_xlchart.v1.4</cx:f>
              <cx:v>Highly Active</cx:v>
            </cx:txData>
          </cx:tx>
          <cx:dataLabels>
            <cx:visibility seriesName="0" categoryName="0" value="1"/>
          </cx:dataLabels>
          <cx:dataId val="2"/>
          <cx:layoutPr>
            <cx:binning intervalClosed="r"/>
          </cx:layoutPr>
        </cx:series>
      </cx:plotAreaRegion>
      <cx:axis id="0">
        <cx:catScaling gapWidth="0"/>
        <cx:title/>
        <cx:tickLabels/>
      </cx:axis>
      <cx:axis id="1">
        <cx:valScaling/>
        <cx:title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_xlchart.v1.7</cx:f>
      </cx:numDim>
    </cx:data>
    <cx:data id="1">
      <cx:numDim type="val">
        <cx:f>_xlchart.v1.9</cx:f>
      </cx:numDim>
    </cx:data>
    <cx:data id="2">
      <cx:numDim type="val">
        <cx:f>_xlchart.v1.11</cx:f>
      </cx:numDim>
    </cx:data>
  </cx:chartData>
  <cx:chart>
    <cx:title pos="t" align="ctr" overlay="0"/>
    <cx:plotArea>
      <cx:plotAreaRegion>
        <cx:series layoutId="boxWhisker" uniqueId="{79117954-958D-4A72-BF38-0854E46EDB7A}">
          <cx:tx>
            <cx:txData>
              <cx:f>_xlchart.v1.6</cx:f>
              <cx:v>Less Active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B0210088-FFD9-48CB-83BC-5DEFBB01C2B2}">
          <cx:tx>
            <cx:txData>
              <cx:f>_xlchart.v1.8</cx:f>
              <cx:v>Moderately Active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C7A40985-2E36-43BF-A1FF-2FDAB5DBDC44}">
          <cx:tx>
            <cx:txData>
              <cx:f>_xlchart.v1.10</cx:f>
              <cx:v>Highly Active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_xlchart.v1.13</cx:f>
      </cx:numDim>
    </cx:data>
    <cx:data id="1">
      <cx:numDim type="val">
        <cx:f>_xlchart.v1.15</cx:f>
      </cx:numDim>
    </cx:data>
    <cx:data id="2">
      <cx:numDim type="val">
        <cx:f>_xlchart.v1.17</cx:f>
      </cx:numDim>
    </cx:data>
  </cx:chartData>
  <cx:chart>
    <cx:title pos="t" align="ctr" overlay="0"/>
    <cx:plotArea>
      <cx:plotAreaRegion>
        <cx:series layoutId="clusteredColumn" uniqueId="{16BF979B-CB82-4861-A9AD-5AC3EC63B070}" formatIdx="0">
          <cx:tx>
            <cx:txData>
              <cx:f>_xlchart.v1.12</cx:f>
              <cx:v>Wages $m</cx:v>
            </cx:txData>
          </cx:tx>
          <cx:dataId val="0"/>
          <cx:layoutPr>
            <cx:binning intervalClosed="r"/>
          </cx:layoutPr>
          <cx:axisId val="1"/>
        </cx:series>
        <cx:series layoutId="paretoLine" ownerIdx="0" uniqueId="{5F6F4DF6-1845-4860-859E-206E64538A4B}" formatIdx="1">
          <cx:axisId val="2"/>
        </cx:series>
        <cx:series layoutId="clusteredColumn" hidden="1" uniqueId="{A505CB16-B1DD-462D-AB85-8A4C3C35FA7E}" formatIdx="2">
          <cx:tx>
            <cx:txData>
              <cx:f>_xlchart.v1.14</cx:f>
              <cx:v>Adv.$'000</cx:v>
            </cx:txData>
          </cx:tx>
          <cx:dataId val="1"/>
          <cx:layoutPr>
            <cx:binning intervalClosed="r"/>
          </cx:layoutPr>
          <cx:axisId val="1"/>
        </cx:series>
        <cx:series layoutId="paretoLine" ownerIdx="2" uniqueId="{3B88667B-64CD-4FDB-8BBB-8CF912E15398}" formatIdx="3">
          <cx:axisId val="2"/>
        </cx:series>
        <cx:series layoutId="clusteredColumn" hidden="1" uniqueId="{FA29F03C-D8E6-4C8B-9503-84187A8A391B}" formatIdx="4">
          <cx:tx>
            <cx:txData>
              <cx:f>_xlchart.v1.16</cx:f>
              <cx:v>HrsTrading</cx:v>
            </cx:txData>
          </cx:tx>
          <cx:dataId val="2"/>
          <cx:layoutPr>
            <cx:binning intervalClosed="r"/>
          </cx:layoutPr>
          <cx:axisId val="1"/>
        </cx:series>
        <cx:series layoutId="paretoLine" ownerIdx="4" uniqueId="{89645A0F-66A4-4C74-A253-0926EB8E2CA6}" formatIdx="5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_xlchart.v1.19</cx:f>
      </cx:numDim>
    </cx:data>
    <cx:data id="1">
      <cx:numDim type="val">
        <cx:f>_xlchart.v1.21</cx:f>
      </cx:numDim>
    </cx:data>
    <cx:data id="2">
      <cx:numDim type="val">
        <cx:f>_xlchart.v1.23</cx:f>
      </cx:numDim>
    </cx:data>
  </cx:chartData>
  <cx:chart>
    <cx:title pos="t" align="ctr" overlay="0"/>
    <cx:plotArea>
      <cx:plotAreaRegion>
        <cx:series layoutId="boxWhisker" uniqueId="{092CDAA2-3599-4D1B-9DDE-F9EF161604F4}">
          <cx:tx>
            <cx:txData>
              <cx:f>_xlchart.v1.18</cx:f>
              <cx:v>Wages $m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E59C1D20-6133-4128-AC47-436324B54EAC}">
          <cx:tx>
            <cx:txData>
              <cx:f>_xlchart.v1.20</cx:f>
              <cx:v>Adv.$'000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61758929-17C9-41AF-8D14-8C3290D850BC}">
          <cx:tx>
            <cx:txData>
              <cx:f>_xlchart.v1.22</cx:f>
              <cx:v>HrsTrading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8" Type="http://schemas.microsoft.com/office/2014/relationships/chartEx" Target="../charts/chartEx4.xml"/><Relationship Id="rId3" Type="http://schemas.openxmlformats.org/officeDocument/2006/relationships/chart" Target="../charts/chart1.xml"/><Relationship Id="rId7" Type="http://schemas.microsoft.com/office/2014/relationships/chartEx" Target="../charts/chartEx3.xml"/><Relationship Id="rId2" Type="http://schemas.microsoft.com/office/2014/relationships/chartEx" Target="../charts/chartEx2.xml"/><Relationship Id="rId1" Type="http://schemas.microsoft.com/office/2014/relationships/chartEx" Target="../charts/chartEx1.xml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311394</xdr:colOff>
      <xdr:row>16</xdr:row>
      <xdr:rowOff>27476</xdr:rowOff>
    </xdr:from>
    <xdr:to>
      <xdr:col>13</xdr:col>
      <xdr:colOff>1347669</xdr:colOff>
      <xdr:row>20</xdr:row>
      <xdr:rowOff>82428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088C984-3441-4CFC-9090-CA7854E6A0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43630" y="3178053"/>
          <a:ext cx="2510818" cy="714375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16</xdr:row>
      <xdr:rowOff>0</xdr:rowOff>
    </xdr:from>
    <xdr:to>
      <xdr:col>6</xdr:col>
      <xdr:colOff>456881</xdr:colOff>
      <xdr:row>20</xdr:row>
      <xdr:rowOff>96281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AD47293-AFB8-4016-B60D-DA5354EF82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25588" y="3137647"/>
          <a:ext cx="2552381" cy="723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22</xdr:row>
      <xdr:rowOff>0</xdr:rowOff>
    </xdr:from>
    <xdr:to>
      <xdr:col>6</xdr:col>
      <xdr:colOff>706518</xdr:colOff>
      <xdr:row>24</xdr:row>
      <xdr:rowOff>22412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5360BCE-C4CF-4D61-BEA0-36EFC32B12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1971" y="4796118"/>
          <a:ext cx="1434900" cy="9412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502104</xdr:colOff>
      <xdr:row>3</xdr:row>
      <xdr:rowOff>13437</xdr:rowOff>
    </xdr:from>
    <xdr:to>
      <xdr:col>9</xdr:col>
      <xdr:colOff>197304</xdr:colOff>
      <xdr:row>20</xdr:row>
      <xdr:rowOff>3912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DE9FE080-41B2-4336-BAAD-ECCAF3217BA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11704" y="499212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ID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10</xdr:col>
      <xdr:colOff>461792</xdr:colOff>
      <xdr:row>2</xdr:row>
      <xdr:rowOff>155971</xdr:rowOff>
    </xdr:from>
    <xdr:to>
      <xdr:col>18</xdr:col>
      <xdr:colOff>156992</xdr:colOff>
      <xdr:row>19</xdr:row>
      <xdr:rowOff>146446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F84D5CD9-F821-4B0B-9945-E447628141B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557792" y="479821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ID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</xdr:col>
      <xdr:colOff>176356</xdr:colOff>
      <xdr:row>30</xdr:row>
      <xdr:rowOff>129212</xdr:rowOff>
    </xdr:from>
    <xdr:to>
      <xdr:col>9</xdr:col>
      <xdr:colOff>481156</xdr:colOff>
      <xdr:row>47</xdr:row>
      <xdr:rowOff>119687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000E73B5-39D9-4A38-A50A-B5FB72C563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538306</xdr:colOff>
      <xdr:row>31</xdr:row>
      <xdr:rowOff>5387</xdr:rowOff>
    </xdr:from>
    <xdr:to>
      <xdr:col>18</xdr:col>
      <xdr:colOff>233506</xdr:colOff>
      <xdr:row>47</xdr:row>
      <xdr:rowOff>157787</xdr:rowOff>
    </xdr:to>
    <xdr:graphicFrame macro="">
      <xdr:nvGraphicFramePr>
        <xdr:cNvPr id="5" name="Chart 2">
          <a:extLst>
            <a:ext uri="{FF2B5EF4-FFF2-40B4-BE49-F238E27FC236}">
              <a16:creationId xmlns:a16="http://schemas.microsoft.com/office/drawing/2014/main" id="{4CBB9082-8261-42FB-B617-B6CC7253A2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142314</xdr:colOff>
      <xdr:row>53</xdr:row>
      <xdr:rowOff>50426</xdr:rowOff>
    </xdr:from>
    <xdr:to>
      <xdr:col>10</xdr:col>
      <xdr:colOff>466726</xdr:colOff>
      <xdr:row>72</xdr:row>
      <xdr:rowOff>66675</xdr:rowOff>
    </xdr:to>
    <xdr:graphicFrame macro="">
      <xdr:nvGraphicFramePr>
        <xdr:cNvPr id="6" name="Chart 3">
          <a:extLst>
            <a:ext uri="{FF2B5EF4-FFF2-40B4-BE49-F238E27FC236}">
              <a16:creationId xmlns:a16="http://schemas.microsoft.com/office/drawing/2014/main" id="{02B30D04-E562-4C08-8061-CD7DF46938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428064</xdr:colOff>
      <xdr:row>53</xdr:row>
      <xdr:rowOff>59951</xdr:rowOff>
    </xdr:from>
    <xdr:to>
      <xdr:col>20</xdr:col>
      <xdr:colOff>527798</xdr:colOff>
      <xdr:row>72</xdr:row>
      <xdr:rowOff>80682</xdr:rowOff>
    </xdr:to>
    <xdr:graphicFrame macro="">
      <xdr:nvGraphicFramePr>
        <xdr:cNvPr id="7" name="Chart 4">
          <a:extLst>
            <a:ext uri="{FF2B5EF4-FFF2-40B4-BE49-F238E27FC236}">
              <a16:creationId xmlns:a16="http://schemas.microsoft.com/office/drawing/2014/main" id="{117D57AF-03BD-4472-AAF4-DA6624FBDC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95249</xdr:colOff>
      <xdr:row>81</xdr:row>
      <xdr:rowOff>109536</xdr:rowOff>
    </xdr:from>
    <xdr:to>
      <xdr:col>11</xdr:col>
      <xdr:colOff>114300</xdr:colOff>
      <xdr:row>102</xdr:row>
      <xdr:rowOff>85725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Chart 1">
              <a:extLst>
                <a:ext uri="{FF2B5EF4-FFF2-40B4-BE49-F238E27FC236}">
                  <a16:creationId xmlns:a16="http://schemas.microsoft.com/office/drawing/2014/main" id="{184BD3B0-E90B-4A4A-BD16-C42BA139FCE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7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14449" y="13225461"/>
              <a:ext cx="5505451" cy="337661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ID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12</xdr:col>
      <xdr:colOff>152399</xdr:colOff>
      <xdr:row>81</xdr:row>
      <xdr:rowOff>128586</xdr:rowOff>
    </xdr:from>
    <xdr:to>
      <xdr:col>21</xdr:col>
      <xdr:colOff>523874</xdr:colOff>
      <xdr:row>102</xdr:row>
      <xdr:rowOff>123824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9" name="Chart 2">
              <a:extLst>
                <a:ext uri="{FF2B5EF4-FFF2-40B4-BE49-F238E27FC236}">
                  <a16:creationId xmlns:a16="http://schemas.microsoft.com/office/drawing/2014/main" id="{FB83ABE1-3EFF-4036-A4E7-25864796AA7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8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467599" y="13244511"/>
              <a:ext cx="5857875" cy="339566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ID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errydragon GII7" refreshedDate="44416.981447800928" createdVersion="7" refreshedVersion="7" minRefreshableVersion="3" recordCount="150" xr:uid="{EC7B634C-5534-42AA-8054-B56949883BF1}">
  <cacheSource type="worksheet">
    <worksheetSource ref="A3:L153" sheet="Stores-Data"/>
  </cacheSource>
  <cacheFields count="12">
    <cacheField name="Store No." numFmtId="0">
      <sharedItems containsSemiMixedTypes="0" containsString="0" containsNumber="1" containsInteger="1" minValue="1" maxValue="150"/>
    </cacheField>
    <cacheField name="Sales $m" numFmtId="165">
      <sharedItems containsSemiMixedTypes="0" containsString="0" containsNumber="1" minValue="4.1000000000000005" maxValue="21.7"/>
    </cacheField>
    <cacheField name="Wages $m" numFmtId="165">
      <sharedItems containsSemiMixedTypes="0" containsString="0" containsNumber="1" minValue="3.2" maxValue="5.6000000000000005"/>
    </cacheField>
    <cacheField name="No. Staff" numFmtId="0">
      <sharedItems containsSemiMixedTypes="0" containsString="0" containsNumber="1" containsInteger="1" minValue="28" maxValue="110"/>
    </cacheField>
    <cacheField name="Operating level" numFmtId="0">
      <sharedItems/>
    </cacheField>
    <cacheField name="State" numFmtId="0">
      <sharedItems count="4">
        <s v="TAS"/>
        <s v="NSW"/>
        <s v="VIC"/>
        <s v="Qld"/>
      </sharedItems>
    </cacheField>
    <cacheField name="State (Num)" numFmtId="0">
      <sharedItems containsSemiMixedTypes="0" containsString="0" containsNumber="1" containsInteger="1" minValue="1" maxValue="4"/>
    </cacheField>
    <cacheField name="Age (Yrs)" numFmtId="0">
      <sharedItems containsSemiMixedTypes="0" containsString="0" containsNumber="1" containsInteger="1" minValue="0" maxValue="23"/>
    </cacheField>
    <cacheField name="GrossProfit $'000" numFmtId="166">
      <sharedItems containsSemiMixedTypes="0" containsString="0" containsNumber="1" minValue="28.700000000000003" maxValue="314.09999999999997"/>
    </cacheField>
    <cacheField name="Adv.$'000" numFmtId="0">
      <sharedItems containsSemiMixedTypes="0" containsString="0" containsNumber="1" containsInteger="1" minValue="8" maxValue="357"/>
    </cacheField>
    <cacheField name="Competitors" numFmtId="0">
      <sharedItems containsSemiMixedTypes="0" containsString="0" containsNumber="1" containsInteger="1" minValue="0" maxValue="7"/>
    </cacheField>
    <cacheField name="HrsTrading" numFmtId="0">
      <sharedItems containsSemiMixedTypes="0" containsString="0" containsNumber="1" containsInteger="1" minValue="64" maxValue="16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0">
  <r>
    <n v="75"/>
    <n v="7.2"/>
    <n v="3.5"/>
    <n v="32"/>
    <s v="Les active"/>
    <x v="0"/>
    <n v="1"/>
    <n v="8"/>
    <n v="37.200000000000003"/>
    <n v="77"/>
    <n v="5"/>
    <n v="127"/>
  </r>
  <r>
    <n v="78"/>
    <n v="10.899999999999999"/>
    <n v="3.9000000000000004"/>
    <n v="44"/>
    <s v="Les active"/>
    <x v="0"/>
    <n v="1"/>
    <n v="6"/>
    <n v="44.1"/>
    <n v="105"/>
    <n v="6"/>
    <n v="160"/>
  </r>
  <r>
    <n v="52"/>
    <n v="6.8999999999999995"/>
    <n v="3.8"/>
    <n v="46"/>
    <s v="Les active"/>
    <x v="0"/>
    <n v="1"/>
    <n v="1"/>
    <n v="314.09999999999997"/>
    <n v="132"/>
    <n v="0"/>
    <n v="65"/>
  </r>
  <r>
    <n v="150"/>
    <n v="9.8000000000000007"/>
    <n v="3.9000000000000004"/>
    <n v="53"/>
    <s v="Moderately active"/>
    <x v="0"/>
    <n v="1"/>
    <n v="8"/>
    <n v="30.099999999999998"/>
    <n v="90"/>
    <n v="5"/>
    <n v="127"/>
  </r>
  <r>
    <n v="90"/>
    <n v="13"/>
    <n v="4.3"/>
    <n v="63"/>
    <s v="Moderately active"/>
    <x v="0"/>
    <n v="1"/>
    <n v="5"/>
    <n v="109.7"/>
    <n v="201"/>
    <n v="5"/>
    <n v="160"/>
  </r>
  <r>
    <n v="12"/>
    <n v="17.5"/>
    <n v="4.8"/>
    <n v="67"/>
    <s v="Moderately active"/>
    <x v="0"/>
    <n v="1"/>
    <n v="6"/>
    <n v="51.7"/>
    <n v="300"/>
    <n v="2"/>
    <n v="88"/>
  </r>
  <r>
    <n v="92"/>
    <n v="5.8"/>
    <n v="3.5"/>
    <n v="35"/>
    <s v="Les active"/>
    <x v="0"/>
    <n v="1"/>
    <n v="1"/>
    <n v="169.70000000000002"/>
    <n v="109"/>
    <n v="1"/>
    <n v="76"/>
  </r>
  <r>
    <n v="83"/>
    <n v="5.7"/>
    <n v="3.3"/>
    <n v="36"/>
    <s v="Les active"/>
    <x v="0"/>
    <n v="1"/>
    <n v="4"/>
    <n v="74.900000000000006"/>
    <n v="47"/>
    <n v="4"/>
    <n v="119"/>
  </r>
  <r>
    <n v="128"/>
    <n v="7.3"/>
    <n v="3.5"/>
    <n v="37"/>
    <s v="Les active"/>
    <x v="0"/>
    <n v="1"/>
    <n v="13"/>
    <n v="149.60000000000002"/>
    <n v="88"/>
    <n v="2"/>
    <n v="90"/>
  </r>
  <r>
    <n v="137"/>
    <n v="7.6000000000000005"/>
    <n v="3.5"/>
    <n v="37"/>
    <s v="Les active"/>
    <x v="0"/>
    <n v="1"/>
    <n v="11"/>
    <n v="259.29999999999995"/>
    <n v="85"/>
    <n v="2"/>
    <n v="93"/>
  </r>
  <r>
    <n v="138"/>
    <n v="7.7"/>
    <n v="3.5999999999999996"/>
    <n v="37"/>
    <s v="Les active"/>
    <x v="0"/>
    <n v="1"/>
    <n v="9"/>
    <n v="46.5"/>
    <n v="37"/>
    <n v="3"/>
    <n v="103"/>
  </r>
  <r>
    <n v="86"/>
    <n v="5.8999999999999995"/>
    <n v="3.5999999999999996"/>
    <n v="39"/>
    <s v="Les active"/>
    <x v="0"/>
    <n v="1"/>
    <n v="2"/>
    <n v="289.49999999999994"/>
    <n v="31"/>
    <n v="0"/>
    <n v="66"/>
  </r>
  <r>
    <n v="95"/>
    <n v="7.2"/>
    <n v="3.5999999999999996"/>
    <n v="41"/>
    <s v="Les active"/>
    <x v="0"/>
    <n v="1"/>
    <n v="11"/>
    <n v="45.2"/>
    <n v="73"/>
    <n v="4"/>
    <n v="122"/>
  </r>
  <r>
    <n v="106"/>
    <n v="6.3999999999999995"/>
    <n v="3.4000000000000004"/>
    <n v="42"/>
    <s v="Les active"/>
    <x v="0"/>
    <n v="1"/>
    <n v="12"/>
    <n v="112.1"/>
    <n v="90"/>
    <n v="3"/>
    <n v="100"/>
  </r>
  <r>
    <n v="80"/>
    <n v="7.6000000000000005"/>
    <n v="3.7"/>
    <n v="43"/>
    <s v="Les active"/>
    <x v="0"/>
    <n v="1"/>
    <n v="10"/>
    <n v="181.4"/>
    <n v="90"/>
    <n v="3"/>
    <n v="102"/>
  </r>
  <r>
    <n v="29"/>
    <n v="7.8"/>
    <n v="3.5999999999999996"/>
    <n v="44"/>
    <s v="Les active"/>
    <x v="0"/>
    <n v="1"/>
    <n v="5"/>
    <n v="76.7"/>
    <n v="19"/>
    <n v="4"/>
    <n v="109"/>
  </r>
  <r>
    <n v="50"/>
    <n v="8.8000000000000007"/>
    <n v="3.7"/>
    <n v="44"/>
    <s v="Les active"/>
    <x v="0"/>
    <n v="1"/>
    <n v="2"/>
    <n v="142.4"/>
    <n v="120"/>
    <n v="2"/>
    <n v="90"/>
  </r>
  <r>
    <n v="61"/>
    <n v="9.1999999999999993"/>
    <n v="3.9000000000000004"/>
    <n v="44"/>
    <s v="Les active"/>
    <x v="0"/>
    <n v="1"/>
    <n v="5"/>
    <n v="135.30000000000001"/>
    <n v="169"/>
    <n v="2"/>
    <n v="93"/>
  </r>
  <r>
    <n v="139"/>
    <n v="6.8999999999999995"/>
    <n v="3.8"/>
    <n v="44"/>
    <s v="Les active"/>
    <x v="0"/>
    <n v="1"/>
    <n v="14"/>
    <n v="44.9"/>
    <n v="72"/>
    <n v="4"/>
    <n v="114"/>
  </r>
  <r>
    <n v="119"/>
    <n v="10"/>
    <n v="3.5"/>
    <n v="46"/>
    <s v="Les active"/>
    <x v="0"/>
    <n v="1"/>
    <n v="6"/>
    <n v="178.10000000000002"/>
    <n v="113"/>
    <n v="2"/>
    <n v="93"/>
  </r>
  <r>
    <n v="69"/>
    <n v="9.8000000000000007"/>
    <n v="4"/>
    <n v="48"/>
    <s v="Les active"/>
    <x v="0"/>
    <n v="1"/>
    <n v="2"/>
    <n v="100.8"/>
    <n v="134"/>
    <n v="3"/>
    <n v="106"/>
  </r>
  <r>
    <n v="91"/>
    <n v="5.5"/>
    <n v="3.5999999999999996"/>
    <n v="49"/>
    <s v="Les active"/>
    <x v="0"/>
    <n v="1"/>
    <n v="23"/>
    <n v="182.9"/>
    <n v="103"/>
    <n v="1"/>
    <n v="79"/>
  </r>
  <r>
    <n v="71"/>
    <n v="10.600000000000001"/>
    <n v="4.3"/>
    <n v="50"/>
    <s v="Moderately active"/>
    <x v="0"/>
    <n v="1"/>
    <n v="6"/>
    <n v="174.5"/>
    <n v="159"/>
    <n v="1"/>
    <n v="83"/>
  </r>
  <r>
    <n v="109"/>
    <n v="7.0000000000000009"/>
    <n v="3.8"/>
    <n v="51"/>
    <s v="Moderately active"/>
    <x v="0"/>
    <n v="1"/>
    <n v="12"/>
    <n v="113.3"/>
    <n v="117"/>
    <n v="4"/>
    <n v="125"/>
  </r>
  <r>
    <n v="147"/>
    <n v="6.3"/>
    <n v="3.4000000000000004"/>
    <n v="51"/>
    <s v="Moderately active"/>
    <x v="0"/>
    <n v="1"/>
    <n v="18"/>
    <n v="71.599999999999994"/>
    <n v="8"/>
    <n v="4"/>
    <n v="131"/>
  </r>
  <r>
    <n v="8"/>
    <n v="13.100000000000001"/>
    <n v="4.2"/>
    <n v="52"/>
    <s v="Moderately active"/>
    <x v="0"/>
    <n v="1"/>
    <n v="5"/>
    <n v="96.899999999999991"/>
    <n v="202"/>
    <n v="2"/>
    <n v="87"/>
  </r>
  <r>
    <n v="1"/>
    <n v="10.7"/>
    <n v="4"/>
    <n v="53"/>
    <s v="Moderately active"/>
    <x v="0"/>
    <n v="1"/>
    <n v="9"/>
    <n v="98.1"/>
    <n v="159"/>
    <n v="3"/>
    <n v="102"/>
  </r>
  <r>
    <n v="25"/>
    <n v="8.6999999999999993"/>
    <n v="4"/>
    <n v="53"/>
    <s v="Moderately active"/>
    <x v="0"/>
    <n v="1"/>
    <n v="2"/>
    <n v="108.2"/>
    <n v="89"/>
    <n v="3"/>
    <n v="98"/>
  </r>
  <r>
    <n v="94"/>
    <n v="11.100000000000001"/>
    <n v="3.8"/>
    <n v="53"/>
    <s v="Moderately active"/>
    <x v="0"/>
    <n v="1"/>
    <n v="4"/>
    <n v="134.10000000000002"/>
    <n v="166"/>
    <n v="2"/>
    <n v="93"/>
  </r>
  <r>
    <n v="99"/>
    <n v="10.7"/>
    <n v="4.2"/>
    <n v="53"/>
    <s v="Moderately active"/>
    <x v="0"/>
    <n v="1"/>
    <n v="16"/>
    <n v="174.9"/>
    <n v="200"/>
    <n v="1"/>
    <n v="78"/>
  </r>
  <r>
    <n v="7"/>
    <n v="11.3"/>
    <n v="4.0999999999999996"/>
    <n v="54"/>
    <s v="Moderately active"/>
    <x v="0"/>
    <n v="1"/>
    <n v="6"/>
    <n v="93.1"/>
    <n v="112"/>
    <n v="2"/>
    <n v="92"/>
  </r>
  <r>
    <n v="16"/>
    <n v="8"/>
    <n v="3.8"/>
    <n v="55"/>
    <s v="Moderately active"/>
    <x v="0"/>
    <n v="1"/>
    <n v="15"/>
    <n v="85.699999999999989"/>
    <n v="124"/>
    <n v="4"/>
    <n v="113"/>
  </r>
  <r>
    <n v="131"/>
    <n v="7.3"/>
    <n v="3.9000000000000004"/>
    <n v="55"/>
    <s v="Moderately active"/>
    <x v="0"/>
    <n v="1"/>
    <n v="22"/>
    <n v="69.3"/>
    <n v="111"/>
    <n v="6"/>
    <n v="160"/>
  </r>
  <r>
    <n v="82"/>
    <n v="14.099999999999998"/>
    <n v="4.2"/>
    <n v="59"/>
    <s v="Moderately active"/>
    <x v="0"/>
    <n v="1"/>
    <n v="8"/>
    <n v="36.1"/>
    <n v="218"/>
    <n v="5"/>
    <n v="129"/>
  </r>
  <r>
    <n v="18"/>
    <n v="14.399999999999999"/>
    <n v="4.3"/>
    <n v="60"/>
    <s v="Moderately active"/>
    <x v="0"/>
    <n v="1"/>
    <n v="7"/>
    <n v="217.69999999999996"/>
    <n v="175"/>
    <n v="0"/>
    <n v="65"/>
  </r>
  <r>
    <n v="101"/>
    <n v="10.7"/>
    <n v="4.0999999999999996"/>
    <n v="60"/>
    <s v="Moderately active"/>
    <x v="0"/>
    <n v="1"/>
    <n v="9"/>
    <n v="112.5"/>
    <n v="79"/>
    <n v="3"/>
    <n v="104"/>
  </r>
  <r>
    <n v="124"/>
    <n v="14.399999999999999"/>
    <n v="4.5999999999999996"/>
    <n v="60"/>
    <s v="Moderately active"/>
    <x v="0"/>
    <n v="1"/>
    <n v="8"/>
    <n v="90.600000000000009"/>
    <n v="176"/>
    <n v="0"/>
    <n v="68"/>
  </r>
  <r>
    <n v="81"/>
    <n v="12.2"/>
    <n v="4.2"/>
    <n v="63"/>
    <s v="Moderately active"/>
    <x v="1"/>
    <n v="2"/>
    <n v="4"/>
    <n v="55.999999999999993"/>
    <n v="170"/>
    <n v="5"/>
    <n v="124"/>
  </r>
  <r>
    <n v="103"/>
    <n v="9.3000000000000007"/>
    <n v="4.2"/>
    <n v="63"/>
    <s v="Moderately active"/>
    <x v="1"/>
    <n v="2"/>
    <n v="19"/>
    <n v="67.699999999999989"/>
    <n v="163"/>
    <n v="2"/>
    <n v="88"/>
  </r>
  <r>
    <n v="20"/>
    <n v="10.399999999999999"/>
    <n v="4.3"/>
    <n v="64"/>
    <s v="Moderately active"/>
    <x v="1"/>
    <n v="2"/>
    <n v="12"/>
    <n v="39"/>
    <n v="104"/>
    <n v="0"/>
    <n v="74"/>
  </r>
  <r>
    <n v="67"/>
    <n v="11.600000000000001"/>
    <n v="4.4000000000000004"/>
    <n v="64"/>
    <s v="Moderately active"/>
    <x v="1"/>
    <n v="2"/>
    <n v="4"/>
    <n v="154.9"/>
    <n v="129"/>
    <n v="2"/>
    <n v="88"/>
  </r>
  <r>
    <n v="66"/>
    <n v="10.600000000000001"/>
    <n v="4.9000000000000004"/>
    <n v="69"/>
    <s v="Moderately active"/>
    <x v="1"/>
    <n v="2"/>
    <n v="18"/>
    <n v="140.4"/>
    <n v="202"/>
    <n v="2"/>
    <n v="90"/>
  </r>
  <r>
    <n v="45"/>
    <n v="12.600000000000001"/>
    <n v="4.8"/>
    <n v="76"/>
    <s v="Highly active"/>
    <x v="1"/>
    <n v="2"/>
    <n v="21"/>
    <n v="120.5"/>
    <n v="191"/>
    <n v="3"/>
    <n v="103"/>
  </r>
  <r>
    <n v="144"/>
    <n v="14.099999999999998"/>
    <n v="5.0999999999999996"/>
    <n v="77"/>
    <s v="Highly active"/>
    <x v="1"/>
    <n v="2"/>
    <n v="8"/>
    <n v="152.80000000000001"/>
    <n v="163"/>
    <n v="1"/>
    <n v="76"/>
  </r>
  <r>
    <n v="22"/>
    <n v="15"/>
    <n v="4.7"/>
    <n v="79"/>
    <s v="Highly active"/>
    <x v="1"/>
    <n v="2"/>
    <n v="7"/>
    <n v="255.29999999999995"/>
    <n v="189"/>
    <n v="0"/>
    <n v="72"/>
  </r>
  <r>
    <n v="96"/>
    <n v="16.399999999999999"/>
    <n v="5.3"/>
    <n v="81"/>
    <s v="Highly active"/>
    <x v="1"/>
    <n v="2"/>
    <n v="11"/>
    <n v="168.1"/>
    <n v="270"/>
    <n v="0"/>
    <n v="64"/>
  </r>
  <r>
    <n v="23"/>
    <n v="10"/>
    <n v="3.7"/>
    <n v="44"/>
    <s v="Les active"/>
    <x v="1"/>
    <n v="2"/>
    <n v="7"/>
    <n v="106.80000000000001"/>
    <n v="84"/>
    <n v="6"/>
    <n v="137"/>
  </r>
  <r>
    <n v="105"/>
    <n v="7.5000000000000009"/>
    <n v="3.5999999999999996"/>
    <n v="48"/>
    <s v="Les active"/>
    <x v="1"/>
    <n v="2"/>
    <n v="10"/>
    <n v="35.400000000000006"/>
    <n v="113"/>
    <n v="7"/>
    <n v="160"/>
  </r>
  <r>
    <n v="32"/>
    <n v="11.3"/>
    <n v="4.2"/>
    <n v="54"/>
    <s v="Moderately active"/>
    <x v="1"/>
    <n v="2"/>
    <n v="6"/>
    <n v="122.9"/>
    <n v="201"/>
    <n v="2"/>
    <n v="93"/>
  </r>
  <r>
    <n v="115"/>
    <n v="19.2"/>
    <n v="5"/>
    <n v="82"/>
    <s v="Highly active"/>
    <x v="1"/>
    <n v="2"/>
    <n v="5"/>
    <n v="34.400000000000006"/>
    <n v="284"/>
    <n v="5"/>
    <n v="129"/>
  </r>
  <r>
    <n v="55"/>
    <n v="5.4"/>
    <n v="3.3"/>
    <n v="34"/>
    <s v="Les active"/>
    <x v="1"/>
    <n v="2"/>
    <n v="11"/>
    <n v="114.80000000000001"/>
    <n v="100"/>
    <n v="3"/>
    <n v="112"/>
  </r>
  <r>
    <n v="114"/>
    <n v="6.1000000000000005"/>
    <n v="3.5"/>
    <n v="35"/>
    <s v="Les active"/>
    <x v="1"/>
    <n v="2"/>
    <n v="3"/>
    <n v="155.20000000000002"/>
    <n v="56"/>
    <n v="1"/>
    <n v="82"/>
  </r>
  <r>
    <n v="54"/>
    <n v="5"/>
    <n v="3.4000000000000004"/>
    <n v="37"/>
    <s v="Les active"/>
    <x v="1"/>
    <n v="2"/>
    <n v="3"/>
    <n v="157.9"/>
    <n v="92"/>
    <n v="1"/>
    <n v="78"/>
  </r>
  <r>
    <n v="74"/>
    <n v="6.6000000000000005"/>
    <n v="3.5"/>
    <n v="40"/>
    <s v="Les active"/>
    <x v="1"/>
    <n v="2"/>
    <n v="9"/>
    <n v="178.10000000000002"/>
    <n v="61"/>
    <n v="0"/>
    <n v="74"/>
  </r>
  <r>
    <n v="84"/>
    <n v="6.3"/>
    <n v="3.5999999999999996"/>
    <n v="42"/>
    <s v="Les active"/>
    <x v="1"/>
    <n v="2"/>
    <n v="15"/>
    <n v="125.2"/>
    <n v="59"/>
    <n v="2"/>
    <n v="104"/>
  </r>
  <r>
    <n v="104"/>
    <n v="6.5000000000000009"/>
    <n v="3.5999999999999996"/>
    <n v="42"/>
    <s v="Les active"/>
    <x v="1"/>
    <n v="2"/>
    <n v="3"/>
    <n v="39.300000000000004"/>
    <n v="65"/>
    <n v="5"/>
    <n v="142"/>
  </r>
  <r>
    <n v="5"/>
    <n v="5.8"/>
    <n v="3.7"/>
    <n v="44"/>
    <s v="Les active"/>
    <x v="1"/>
    <n v="2"/>
    <n v="14"/>
    <n v="241.7"/>
    <n v="100"/>
    <n v="0"/>
    <n v="64"/>
  </r>
  <r>
    <n v="89"/>
    <n v="5.6000000000000005"/>
    <n v="3.5"/>
    <n v="44"/>
    <s v="Les active"/>
    <x v="1"/>
    <n v="2"/>
    <n v="3"/>
    <n v="135.20000000000002"/>
    <n v="89"/>
    <n v="2"/>
    <n v="92"/>
  </r>
  <r>
    <n v="118"/>
    <n v="5.7"/>
    <n v="3.5"/>
    <n v="44"/>
    <s v="Les active"/>
    <x v="1"/>
    <n v="2"/>
    <n v="17"/>
    <n v="50"/>
    <n v="97"/>
    <n v="3"/>
    <n v="103"/>
  </r>
  <r>
    <n v="145"/>
    <n v="6.1000000000000005"/>
    <n v="3.7"/>
    <n v="44"/>
    <s v="Les active"/>
    <x v="1"/>
    <n v="2"/>
    <n v="2"/>
    <n v="173.3"/>
    <n v="106"/>
    <n v="3"/>
    <n v="107"/>
  </r>
  <r>
    <n v="41"/>
    <n v="7.2"/>
    <n v="3.5999999999999996"/>
    <n v="46"/>
    <s v="Les active"/>
    <x v="1"/>
    <n v="2"/>
    <n v="12"/>
    <n v="110.9"/>
    <n v="87"/>
    <n v="3"/>
    <n v="102"/>
  </r>
  <r>
    <n v="108"/>
    <n v="8.8999999999999986"/>
    <n v="3.7"/>
    <n v="46"/>
    <s v="Les active"/>
    <x v="1"/>
    <n v="2"/>
    <n v="3"/>
    <n v="128.70000000000002"/>
    <n v="122"/>
    <n v="1"/>
    <n v="78"/>
  </r>
  <r>
    <n v="127"/>
    <n v="6.8999999999999995"/>
    <n v="3.5"/>
    <n v="46"/>
    <s v="Les active"/>
    <x v="1"/>
    <n v="2"/>
    <n v="9"/>
    <n v="146.9"/>
    <n v="71"/>
    <n v="2"/>
    <n v="82"/>
  </r>
  <r>
    <n v="39"/>
    <n v="12.7"/>
    <n v="4.0999999999999996"/>
    <n v="47"/>
    <s v="Les active"/>
    <x v="1"/>
    <n v="2"/>
    <n v="8"/>
    <n v="172.5"/>
    <n v="139"/>
    <n v="0"/>
    <n v="64"/>
  </r>
  <r>
    <n v="47"/>
    <n v="10.3"/>
    <n v="4.2"/>
    <n v="49"/>
    <s v="Les active"/>
    <x v="1"/>
    <n v="2"/>
    <n v="3"/>
    <n v="280.5"/>
    <n v="134"/>
    <n v="1"/>
    <n v="76"/>
  </r>
  <r>
    <n v="51"/>
    <n v="9.1000000000000014"/>
    <n v="4"/>
    <n v="49"/>
    <s v="Les active"/>
    <x v="1"/>
    <n v="2"/>
    <n v="8"/>
    <n v="226.79999999999998"/>
    <n v="63"/>
    <n v="0"/>
    <n v="64"/>
  </r>
  <r>
    <n v="70"/>
    <n v="10"/>
    <n v="4.3"/>
    <n v="49"/>
    <s v="Les active"/>
    <x v="1"/>
    <n v="2"/>
    <n v="1"/>
    <n v="141.1"/>
    <n v="187"/>
    <n v="2"/>
    <n v="90"/>
  </r>
  <r>
    <n v="98"/>
    <n v="7.0000000000000009"/>
    <n v="3.7"/>
    <n v="49"/>
    <s v="Les active"/>
    <x v="1"/>
    <n v="2"/>
    <n v="2"/>
    <n v="76.5"/>
    <n v="74"/>
    <n v="3"/>
    <n v="92"/>
  </r>
  <r>
    <n v="130"/>
    <n v="4.8"/>
    <n v="3.3"/>
    <n v="51"/>
    <s v="Moderately active"/>
    <x v="1"/>
    <n v="2"/>
    <n v="16"/>
    <n v="76.5"/>
    <n v="88"/>
    <n v="4"/>
    <n v="128"/>
  </r>
  <r>
    <n v="21"/>
    <n v="9.3000000000000007"/>
    <n v="4.0999999999999996"/>
    <n v="58"/>
    <s v="Moderately active"/>
    <x v="1"/>
    <n v="2"/>
    <n v="2"/>
    <n v="42.8"/>
    <n v="132"/>
    <n v="6"/>
    <n v="160"/>
  </r>
  <r>
    <n v="116"/>
    <n v="10.899999999999999"/>
    <n v="3.9000000000000004"/>
    <n v="58"/>
    <s v="Moderately active"/>
    <x v="1"/>
    <n v="2"/>
    <n v="5"/>
    <n v="116.80000000000001"/>
    <n v="153"/>
    <n v="4"/>
    <n v="132"/>
  </r>
  <r>
    <n v="4"/>
    <n v="16.399999999999999"/>
    <n v="4.3"/>
    <n v="59"/>
    <s v="Moderately active"/>
    <x v="1"/>
    <n v="2"/>
    <n v="6"/>
    <n v="164.10000000000002"/>
    <n v="275"/>
    <n v="1"/>
    <n v="77"/>
  </r>
  <r>
    <n v="62"/>
    <n v="13.8"/>
    <n v="4.7"/>
    <n v="60"/>
    <s v="Moderately active"/>
    <x v="1"/>
    <n v="2"/>
    <n v="12"/>
    <n v="173.00000000000003"/>
    <n v="168"/>
    <n v="1"/>
    <n v="83"/>
  </r>
  <r>
    <n v="122"/>
    <n v="18.599999999999998"/>
    <n v="5"/>
    <n v="72"/>
    <s v="Moderately active"/>
    <x v="1"/>
    <n v="2"/>
    <n v="6"/>
    <n v="40"/>
    <n v="272"/>
    <n v="5"/>
    <n v="129"/>
  </r>
  <r>
    <n v="136"/>
    <n v="9.8999999999999986"/>
    <n v="4.7"/>
    <n v="75"/>
    <s v="Highly active"/>
    <x v="1"/>
    <n v="2"/>
    <n v="14"/>
    <n v="115.7"/>
    <n v="190"/>
    <n v="5"/>
    <n v="139"/>
  </r>
  <r>
    <n v="46"/>
    <n v="13"/>
    <n v="5.3"/>
    <n v="84"/>
    <s v="Highly active"/>
    <x v="1"/>
    <n v="2"/>
    <n v="1"/>
    <n v="223.69999999999996"/>
    <n v="152"/>
    <n v="1"/>
    <n v="78"/>
  </r>
  <r>
    <n v="17"/>
    <n v="17.7"/>
    <n v="5.5"/>
    <n v="92"/>
    <s v="Highly active"/>
    <x v="1"/>
    <n v="2"/>
    <n v="8"/>
    <n v="155.70000000000002"/>
    <n v="357"/>
    <n v="1"/>
    <n v="77"/>
  </r>
  <r>
    <n v="33"/>
    <n v="6.2"/>
    <n v="3.5"/>
    <n v="37"/>
    <s v="Les active"/>
    <x v="1"/>
    <n v="2"/>
    <n v="2"/>
    <n v="144.9"/>
    <n v="57"/>
    <n v="0"/>
    <n v="64"/>
  </r>
  <r>
    <n v="36"/>
    <n v="5.6000000000000005"/>
    <n v="3.5"/>
    <n v="37"/>
    <s v="Les active"/>
    <x v="1"/>
    <n v="2"/>
    <n v="11"/>
    <n v="124.30000000000001"/>
    <n v="105"/>
    <n v="1"/>
    <n v="88"/>
  </r>
  <r>
    <n v="141"/>
    <n v="4.8"/>
    <n v="3.4000000000000004"/>
    <n v="37"/>
    <s v="Les active"/>
    <x v="1"/>
    <n v="2"/>
    <n v="1"/>
    <n v="38.4"/>
    <n v="58"/>
    <n v="5"/>
    <n v="129"/>
  </r>
  <r>
    <n v="133"/>
    <n v="6.0000000000000009"/>
    <n v="3.8"/>
    <n v="39"/>
    <s v="Les active"/>
    <x v="1"/>
    <n v="2"/>
    <n v="16"/>
    <n v="175.00000000000003"/>
    <n v="114"/>
    <n v="2"/>
    <n v="89"/>
  </r>
  <r>
    <n v="40"/>
    <n v="4.1000000000000005"/>
    <n v="3.5999999999999996"/>
    <n v="41"/>
    <s v="Les active"/>
    <x v="1"/>
    <n v="2"/>
    <n v="1"/>
    <n v="28.700000000000003"/>
    <n v="65"/>
    <n v="6"/>
    <n v="142"/>
  </r>
  <r>
    <n v="63"/>
    <n v="5.8"/>
    <n v="3.5"/>
    <n v="43"/>
    <s v="Les active"/>
    <x v="1"/>
    <n v="2"/>
    <n v="2"/>
    <n v="80.100000000000009"/>
    <n v="99"/>
    <n v="4"/>
    <n v="112"/>
  </r>
  <r>
    <n v="19"/>
    <n v="6.2"/>
    <n v="3.5999999999999996"/>
    <n v="44"/>
    <s v="Les active"/>
    <x v="1"/>
    <n v="2"/>
    <n v="11"/>
    <n v="126.9"/>
    <n v="54"/>
    <n v="1"/>
    <n v="82"/>
  </r>
  <r>
    <n v="121"/>
    <n v="5.4"/>
    <n v="3.5999999999999996"/>
    <n v="49"/>
    <s v="Les active"/>
    <x v="2"/>
    <n v="3"/>
    <n v="3"/>
    <n v="39.200000000000003"/>
    <n v="101"/>
    <n v="5"/>
    <n v="124"/>
  </r>
  <r>
    <n v="37"/>
    <n v="8.6999999999999993"/>
    <n v="4"/>
    <n v="51"/>
    <s v="Moderately active"/>
    <x v="2"/>
    <n v="3"/>
    <n v="14"/>
    <n v="43.6"/>
    <n v="69"/>
    <n v="4"/>
    <n v="112"/>
  </r>
  <r>
    <n v="53"/>
    <n v="7.7"/>
    <n v="4.2"/>
    <n v="55"/>
    <s v="Moderately active"/>
    <x v="2"/>
    <n v="3"/>
    <n v="20"/>
    <n v="100.30000000000001"/>
    <n v="140"/>
    <n v="3"/>
    <n v="103"/>
  </r>
  <r>
    <n v="31"/>
    <n v="9.3999999999999986"/>
    <n v="4.3"/>
    <n v="63"/>
    <s v="Moderately active"/>
    <x v="2"/>
    <n v="3"/>
    <n v="13"/>
    <n v="130.50000000000003"/>
    <n v="185"/>
    <n v="0"/>
    <n v="64"/>
  </r>
  <r>
    <n v="140"/>
    <n v="11"/>
    <n v="4.5999999999999996"/>
    <n v="63"/>
    <s v="Moderately active"/>
    <x v="2"/>
    <n v="3"/>
    <n v="12"/>
    <n v="168.5"/>
    <n v="197"/>
    <n v="1"/>
    <n v="77"/>
  </r>
  <r>
    <n v="56"/>
    <n v="9.5"/>
    <n v="4.3"/>
    <n v="65"/>
    <s v="Moderately active"/>
    <x v="2"/>
    <n v="3"/>
    <n v="3"/>
    <n v="176.5"/>
    <n v="127"/>
    <n v="1"/>
    <n v="76"/>
  </r>
  <r>
    <n v="79"/>
    <n v="12.2"/>
    <n v="4.7"/>
    <n v="67"/>
    <s v="Moderately active"/>
    <x v="2"/>
    <n v="3"/>
    <n v="17"/>
    <n v="129.30000000000001"/>
    <n v="163"/>
    <n v="0"/>
    <n v="70"/>
  </r>
  <r>
    <n v="107"/>
    <n v="13"/>
    <n v="5"/>
    <n v="67"/>
    <s v="Moderately active"/>
    <x v="2"/>
    <n v="3"/>
    <n v="5"/>
    <n v="219.59999999999997"/>
    <n v="237"/>
    <n v="2"/>
    <n v="70"/>
  </r>
  <r>
    <n v="14"/>
    <n v="7.3"/>
    <n v="5"/>
    <n v="71"/>
    <s v="Moderately active"/>
    <x v="2"/>
    <n v="3"/>
    <n v="2"/>
    <n v="189.3"/>
    <n v="136"/>
    <n v="0"/>
    <n v="65"/>
  </r>
  <r>
    <n v="72"/>
    <n v="6.3"/>
    <n v="5"/>
    <n v="72"/>
    <s v="Moderately active"/>
    <x v="2"/>
    <n v="3"/>
    <n v="1"/>
    <n v="81.5"/>
    <n v="110"/>
    <n v="4"/>
    <n v="121"/>
  </r>
  <r>
    <n v="146"/>
    <n v="12.3"/>
    <n v="5"/>
    <n v="81"/>
    <s v="Highly active"/>
    <x v="2"/>
    <n v="3"/>
    <n v="4"/>
    <n v="77.3"/>
    <n v="241"/>
    <n v="4"/>
    <n v="116"/>
  </r>
  <r>
    <n v="120"/>
    <n v="9.6000000000000014"/>
    <n v="5.3"/>
    <n v="89"/>
    <s v="Highly active"/>
    <x v="2"/>
    <n v="3"/>
    <n v="0"/>
    <n v="110.00000000000001"/>
    <n v="187"/>
    <n v="3"/>
    <n v="101"/>
  </r>
  <r>
    <n v="34"/>
    <n v="14.3"/>
    <n v="5.6000000000000005"/>
    <n v="91"/>
    <s v="Highly active"/>
    <x v="2"/>
    <n v="3"/>
    <n v="2"/>
    <n v="124.30000000000001"/>
    <n v="189"/>
    <n v="1"/>
    <n v="83"/>
  </r>
  <r>
    <n v="30"/>
    <n v="14.5"/>
    <n v="5.4"/>
    <n v="95"/>
    <s v="Highly active"/>
    <x v="2"/>
    <n v="3"/>
    <n v="11"/>
    <n v="35.300000000000004"/>
    <n v="237"/>
    <n v="6"/>
    <n v="146"/>
  </r>
  <r>
    <n v="44"/>
    <n v="13.5"/>
    <n v="5.0999999999999996"/>
    <n v="110"/>
    <s v="Highly active"/>
    <x v="2"/>
    <n v="3"/>
    <n v="1"/>
    <n v="37.299999999999997"/>
    <n v="241"/>
    <n v="6"/>
    <n v="137"/>
  </r>
  <r>
    <n v="113"/>
    <n v="7.1000000000000005"/>
    <n v="3.4000000000000004"/>
    <n v="32"/>
    <s v="Les active"/>
    <x v="2"/>
    <n v="3"/>
    <n v="6"/>
    <n v="34.1"/>
    <n v="104"/>
    <n v="7"/>
    <n v="147"/>
  </r>
  <r>
    <n v="110"/>
    <n v="7.8999999999999995"/>
    <n v="3.7"/>
    <n v="47"/>
    <s v="Les active"/>
    <x v="2"/>
    <n v="3"/>
    <n v="1"/>
    <n v="89.499999999999986"/>
    <n v="39"/>
    <n v="2"/>
    <n v="99"/>
  </r>
  <r>
    <n v="60"/>
    <n v="13.600000000000001"/>
    <n v="4.0999999999999996"/>
    <n v="51"/>
    <s v="Moderately active"/>
    <x v="2"/>
    <n v="3"/>
    <n v="5"/>
    <n v="189.20000000000002"/>
    <n v="197"/>
    <n v="1"/>
    <n v="80"/>
  </r>
  <r>
    <n v="43"/>
    <n v="12.2"/>
    <n v="4.2"/>
    <n v="52"/>
    <s v="Moderately active"/>
    <x v="2"/>
    <n v="3"/>
    <n v="4"/>
    <n v="142.80000000000001"/>
    <n v="184"/>
    <n v="2"/>
    <n v="91"/>
  </r>
  <r>
    <n v="97"/>
    <n v="12.600000000000001"/>
    <n v="4.7"/>
    <n v="68"/>
    <s v="Moderately active"/>
    <x v="2"/>
    <n v="3"/>
    <n v="4"/>
    <n v="88.1"/>
    <n v="144"/>
    <n v="4"/>
    <n v="121"/>
  </r>
  <r>
    <n v="26"/>
    <n v="4.4000000000000004"/>
    <n v="3.3"/>
    <n v="33"/>
    <s v="Les active"/>
    <x v="2"/>
    <n v="3"/>
    <n v="13"/>
    <n v="124.50000000000001"/>
    <n v="70"/>
    <n v="2"/>
    <n v="93"/>
  </r>
  <r>
    <n v="13"/>
    <n v="6.3"/>
    <n v="3.5"/>
    <n v="36"/>
    <s v="Les active"/>
    <x v="2"/>
    <n v="3"/>
    <n v="22"/>
    <n v="187.60000000000002"/>
    <n v="111"/>
    <n v="1"/>
    <n v="64"/>
  </r>
  <r>
    <n v="129"/>
    <n v="7.8999999999999995"/>
    <n v="3.5"/>
    <n v="39"/>
    <s v="Les active"/>
    <x v="2"/>
    <n v="3"/>
    <n v="6"/>
    <n v="223.2"/>
    <n v="101"/>
    <n v="1"/>
    <n v="77"/>
  </r>
  <r>
    <n v="58"/>
    <n v="6.8"/>
    <n v="3.5"/>
    <n v="41"/>
    <s v="Les active"/>
    <x v="2"/>
    <n v="3"/>
    <n v="9"/>
    <n v="191.3"/>
    <n v="48"/>
    <n v="3"/>
    <n v="110"/>
  </r>
  <r>
    <n v="48"/>
    <n v="6.2"/>
    <n v="3.5999999999999996"/>
    <n v="44"/>
    <s v="Les active"/>
    <x v="2"/>
    <n v="3"/>
    <n v="1"/>
    <n v="68.599999999999994"/>
    <n v="109"/>
    <n v="4"/>
    <n v="115"/>
  </r>
  <r>
    <n v="35"/>
    <n v="8.6000000000000014"/>
    <n v="3.7"/>
    <n v="46"/>
    <s v="Les active"/>
    <x v="2"/>
    <n v="3"/>
    <n v="3"/>
    <n v="158.4"/>
    <n v="57"/>
    <n v="1"/>
    <n v="70"/>
  </r>
  <r>
    <n v="73"/>
    <n v="7.7"/>
    <n v="3.7"/>
    <n v="46"/>
    <s v="Les active"/>
    <x v="2"/>
    <n v="3"/>
    <n v="18"/>
    <n v="156.4"/>
    <n v="98"/>
    <n v="1"/>
    <n v="80"/>
  </r>
  <r>
    <n v="87"/>
    <n v="6.7"/>
    <n v="3.5999999999999996"/>
    <n v="46"/>
    <s v="Les active"/>
    <x v="2"/>
    <n v="3"/>
    <n v="20"/>
    <n v="83.699999999999989"/>
    <n v="113"/>
    <n v="3"/>
    <n v="101"/>
  </r>
  <r>
    <n v="10"/>
    <n v="7.3999999999999995"/>
    <n v="3.8"/>
    <n v="48"/>
    <s v="Les active"/>
    <x v="2"/>
    <n v="3"/>
    <n v="15"/>
    <n v="33.4"/>
    <n v="142"/>
    <n v="5"/>
    <n v="127"/>
  </r>
  <r>
    <n v="57"/>
    <n v="7.6000000000000005"/>
    <n v="3.7"/>
    <n v="48"/>
    <s v="Les active"/>
    <x v="2"/>
    <n v="3"/>
    <n v="13"/>
    <n v="92.4"/>
    <n v="138"/>
    <n v="3"/>
    <n v="100"/>
  </r>
  <r>
    <n v="111"/>
    <n v="7.8999999999999995"/>
    <n v="3.5999999999999996"/>
    <n v="48"/>
    <s v="Les active"/>
    <x v="2"/>
    <n v="3"/>
    <n v="3"/>
    <n v="165.3"/>
    <n v="21"/>
    <n v="2"/>
    <n v="92"/>
  </r>
  <r>
    <n v="24"/>
    <n v="12.2"/>
    <n v="4"/>
    <n v="49"/>
    <s v="Les active"/>
    <x v="3"/>
    <n v="4"/>
    <n v="6"/>
    <n v="118.00000000000001"/>
    <n v="122"/>
    <n v="3"/>
    <n v="104"/>
  </r>
  <r>
    <n v="49"/>
    <n v="6.6000000000000005"/>
    <n v="3.7"/>
    <n v="49"/>
    <s v="Les active"/>
    <x v="3"/>
    <n v="4"/>
    <n v="13"/>
    <n v="156.80000000000001"/>
    <n v="116"/>
    <n v="1"/>
    <n v="89"/>
  </r>
  <r>
    <n v="93"/>
    <n v="7.2"/>
    <n v="3.5999999999999996"/>
    <n v="49"/>
    <s v="Les active"/>
    <x v="3"/>
    <n v="4"/>
    <n v="2"/>
    <n v="167.3"/>
    <n v="57"/>
    <n v="1"/>
    <n v="79"/>
  </r>
  <r>
    <n v="135"/>
    <n v="8.5"/>
    <n v="3.9000000000000004"/>
    <n v="49"/>
    <s v="Les active"/>
    <x v="3"/>
    <n v="4"/>
    <n v="10"/>
    <n v="56.099999999999994"/>
    <n v="35"/>
    <n v="3"/>
    <n v="103"/>
  </r>
  <r>
    <n v="100"/>
    <n v="11.5"/>
    <n v="3.9000000000000004"/>
    <n v="51"/>
    <s v="Moderately active"/>
    <x v="3"/>
    <n v="4"/>
    <n v="5"/>
    <n v="67.2"/>
    <n v="145"/>
    <n v="2"/>
    <n v="90"/>
  </r>
  <r>
    <n v="6"/>
    <n v="16.7"/>
    <n v="4.4000000000000004"/>
    <n v="55"/>
    <s v="Moderately active"/>
    <x v="3"/>
    <n v="4"/>
    <n v="5"/>
    <n v="228.79999999999998"/>
    <n v="226"/>
    <n v="0"/>
    <n v="69"/>
  </r>
  <r>
    <n v="132"/>
    <n v="7.8999999999999995"/>
    <n v="3.8"/>
    <n v="55"/>
    <s v="Moderately active"/>
    <x v="3"/>
    <n v="4"/>
    <n v="10"/>
    <n v="142.1"/>
    <n v="94"/>
    <n v="2"/>
    <n v="88"/>
  </r>
  <r>
    <n v="68"/>
    <n v="12"/>
    <n v="4.2"/>
    <n v="56"/>
    <s v="Moderately active"/>
    <x v="3"/>
    <n v="4"/>
    <n v="11"/>
    <n v="88.1"/>
    <n v="136"/>
    <n v="3"/>
    <n v="108"/>
  </r>
  <r>
    <n v="123"/>
    <n v="8"/>
    <n v="3.5999999999999996"/>
    <n v="57"/>
    <s v="Moderately active"/>
    <x v="3"/>
    <n v="4"/>
    <n v="4"/>
    <n v="180.8"/>
    <n v="103"/>
    <n v="0"/>
    <n v="64"/>
  </r>
  <r>
    <n v="11"/>
    <n v="8.5"/>
    <n v="3.9000000000000004"/>
    <n v="58"/>
    <s v="Moderately active"/>
    <x v="3"/>
    <n v="4"/>
    <n v="9"/>
    <n v="241.29999999999998"/>
    <n v="85"/>
    <n v="2"/>
    <n v="92"/>
  </r>
  <r>
    <n v="112"/>
    <n v="8.6999999999999993"/>
    <n v="3.9000000000000004"/>
    <n v="58"/>
    <s v="Moderately active"/>
    <x v="3"/>
    <n v="4"/>
    <n v="2"/>
    <n v="85.899999999999991"/>
    <n v="109"/>
    <n v="3"/>
    <n v="100"/>
  </r>
  <r>
    <n v="125"/>
    <n v="9.6000000000000014"/>
    <n v="4"/>
    <n v="58"/>
    <s v="Moderately active"/>
    <x v="3"/>
    <n v="4"/>
    <n v="8"/>
    <n v="54.399999999999991"/>
    <n v="127"/>
    <n v="4"/>
    <n v="116"/>
  </r>
  <r>
    <n v="134"/>
    <n v="12.100000000000001"/>
    <n v="4.0999999999999996"/>
    <n v="59"/>
    <s v="Moderately active"/>
    <x v="3"/>
    <n v="4"/>
    <n v="6"/>
    <n v="255.39999999999998"/>
    <n v="188"/>
    <n v="4"/>
    <n v="116"/>
  </r>
  <r>
    <n v="15"/>
    <n v="13.899999999999999"/>
    <n v="4.5"/>
    <n v="60"/>
    <s v="Moderately active"/>
    <x v="3"/>
    <n v="4"/>
    <n v="8"/>
    <n v="226.39999999999998"/>
    <n v="216"/>
    <n v="1"/>
    <n v="78"/>
  </r>
  <r>
    <n v="143"/>
    <n v="14.899999999999999"/>
    <n v="4.7"/>
    <n v="61"/>
    <s v="Moderately active"/>
    <x v="3"/>
    <n v="4"/>
    <n v="3"/>
    <n v="262.09999999999997"/>
    <n v="197"/>
    <n v="0"/>
    <n v="67"/>
  </r>
  <r>
    <n v="2"/>
    <n v="12.7"/>
    <n v="4.4000000000000004"/>
    <n v="62"/>
    <s v="Moderately active"/>
    <x v="3"/>
    <n v="4"/>
    <n v="7"/>
    <n v="36.000000000000007"/>
    <n v="201"/>
    <n v="5"/>
    <n v="126"/>
  </r>
  <r>
    <n v="76"/>
    <n v="13.7"/>
    <n v="4.8"/>
    <n v="68"/>
    <s v="Moderately active"/>
    <x v="3"/>
    <n v="4"/>
    <n v="3"/>
    <n v="45.4"/>
    <n v="154"/>
    <n v="5"/>
    <n v="125"/>
  </r>
  <r>
    <n v="142"/>
    <n v="15.2"/>
    <n v="4.7"/>
    <n v="68"/>
    <s v="Moderately active"/>
    <x v="3"/>
    <n v="4"/>
    <n v="6"/>
    <n v="126.4"/>
    <n v="173"/>
    <n v="2"/>
    <n v="91"/>
  </r>
  <r>
    <n v="3"/>
    <n v="17.2"/>
    <n v="4.8"/>
    <n v="72"/>
    <s v="Moderately active"/>
    <x v="3"/>
    <n v="4"/>
    <n v="6"/>
    <n v="134.4"/>
    <n v="243"/>
    <n v="2"/>
    <n v="90"/>
  </r>
  <r>
    <n v="28"/>
    <n v="6.1000000000000005"/>
    <n v="3.2"/>
    <n v="28"/>
    <s v="Les active"/>
    <x v="3"/>
    <n v="4"/>
    <n v="5"/>
    <n v="164.9"/>
    <n v="53"/>
    <n v="1"/>
    <n v="80"/>
  </r>
  <r>
    <n v="85"/>
    <n v="8.5"/>
    <n v="3.8"/>
    <n v="42"/>
    <s v="Les active"/>
    <x v="3"/>
    <n v="4"/>
    <n v="2"/>
    <n v="215"/>
    <n v="34"/>
    <n v="1"/>
    <n v="77"/>
  </r>
  <r>
    <n v="117"/>
    <n v="7.6000000000000005"/>
    <n v="3.5999999999999996"/>
    <n v="42"/>
    <s v="Les active"/>
    <x v="3"/>
    <n v="4"/>
    <n v="9"/>
    <n v="151.70000000000002"/>
    <n v="80"/>
    <n v="2"/>
    <n v="90"/>
  </r>
  <r>
    <n v="77"/>
    <n v="8.6000000000000014"/>
    <n v="3.8"/>
    <n v="44"/>
    <s v="Les active"/>
    <x v="3"/>
    <n v="4"/>
    <n v="4"/>
    <n v="90.499999999999986"/>
    <n v="106"/>
    <n v="3"/>
    <n v="104"/>
  </r>
  <r>
    <n v="149"/>
    <n v="8.1999999999999993"/>
    <n v="3.7"/>
    <n v="48"/>
    <s v="Les active"/>
    <x v="3"/>
    <n v="4"/>
    <n v="7"/>
    <n v="143.70000000000002"/>
    <n v="108"/>
    <n v="3"/>
    <n v="106"/>
  </r>
  <r>
    <n v="64"/>
    <n v="9.6000000000000014"/>
    <n v="4.0999999999999996"/>
    <n v="51"/>
    <s v="Moderately active"/>
    <x v="3"/>
    <n v="4"/>
    <n v="1"/>
    <n v="160.50000000000003"/>
    <n v="138"/>
    <n v="2"/>
    <n v="90"/>
  </r>
  <r>
    <n v="38"/>
    <n v="10.199999999999999"/>
    <n v="4"/>
    <n v="53"/>
    <s v="Moderately active"/>
    <x v="3"/>
    <n v="4"/>
    <n v="4"/>
    <n v="120.60000000000002"/>
    <n v="199"/>
    <n v="3"/>
    <n v="104"/>
  </r>
  <r>
    <n v="88"/>
    <n v="8.8999999999999986"/>
    <n v="3.9000000000000004"/>
    <n v="55"/>
    <s v="Moderately active"/>
    <x v="3"/>
    <n v="4"/>
    <n v="7"/>
    <n v="114.80000000000001"/>
    <n v="106"/>
    <n v="3"/>
    <n v="100"/>
  </r>
  <r>
    <n v="9"/>
    <n v="15.3"/>
    <n v="4.4000000000000004"/>
    <n v="58"/>
    <s v="Moderately active"/>
    <x v="3"/>
    <n v="4"/>
    <n v="7"/>
    <n v="120.60000000000002"/>
    <n v="203"/>
    <n v="3"/>
    <n v="104"/>
  </r>
  <r>
    <n v="148"/>
    <n v="11.8"/>
    <n v="4.5999999999999996"/>
    <n v="59"/>
    <s v="Moderately active"/>
    <x v="3"/>
    <n v="4"/>
    <n v="16"/>
    <n v="288.89999999999998"/>
    <n v="91"/>
    <n v="2"/>
    <n v="94"/>
  </r>
  <r>
    <n v="102"/>
    <n v="11.399999999999999"/>
    <n v="4.5"/>
    <n v="66"/>
    <s v="Moderately active"/>
    <x v="3"/>
    <n v="4"/>
    <n v="14"/>
    <n v="210.5"/>
    <n v="157"/>
    <n v="0"/>
    <n v="77"/>
  </r>
  <r>
    <n v="59"/>
    <n v="15.3"/>
    <n v="4.5999999999999996"/>
    <n v="69"/>
    <s v="Moderately active"/>
    <x v="3"/>
    <n v="4"/>
    <n v="4"/>
    <n v="108.80000000000001"/>
    <n v="254"/>
    <n v="1"/>
    <n v="84"/>
  </r>
  <r>
    <n v="27"/>
    <n v="15.099999999999998"/>
    <n v="5.0999999999999996"/>
    <n v="78"/>
    <s v="Highly active"/>
    <x v="3"/>
    <n v="4"/>
    <n v="11"/>
    <n v="188.10000000000002"/>
    <n v="299"/>
    <n v="4"/>
    <n v="116"/>
  </r>
  <r>
    <n v="42"/>
    <n v="14"/>
    <n v="5.2"/>
    <n v="81"/>
    <s v="Highly active"/>
    <x v="3"/>
    <n v="4"/>
    <n v="17"/>
    <n v="126.9"/>
    <n v="271"/>
    <n v="2"/>
    <n v="96"/>
  </r>
  <r>
    <n v="65"/>
    <n v="21.7"/>
    <n v="5.3"/>
    <n v="82"/>
    <s v="Highly active"/>
    <x v="3"/>
    <n v="4"/>
    <n v="7"/>
    <n v="128.70000000000002"/>
    <n v="336"/>
    <n v="2"/>
    <n v="90"/>
  </r>
  <r>
    <n v="126"/>
    <n v="16.5"/>
    <n v="4.9000000000000004"/>
    <n v="82"/>
    <s v="Highly active"/>
    <x v="3"/>
    <n v="4"/>
    <n v="5"/>
    <n v="97.999999999999986"/>
    <n v="220"/>
    <n v="2"/>
    <n v="9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0F422AF-AA89-4E61-B5A7-BFEC874A7D13}" name="PivotTable1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 chartFormat="4">
  <location ref="A1:C6" firstHeaderRow="0" firstDataRow="1" firstDataCol="1"/>
  <pivotFields count="12">
    <pivotField showAll="0"/>
    <pivotField numFmtId="165" showAll="0"/>
    <pivotField numFmtId="165" showAll="0"/>
    <pivotField showAll="0"/>
    <pivotField showAll="0"/>
    <pivotField axis="axisRow" dataField="1" showAll="0">
      <items count="5">
        <item x="0"/>
        <item x="1"/>
        <item x="2"/>
        <item x="3"/>
        <item t="default"/>
      </items>
    </pivotField>
    <pivotField showAll="0"/>
    <pivotField showAll="0"/>
    <pivotField numFmtId="166" showAll="0"/>
    <pivotField showAll="0"/>
    <pivotField showAll="0"/>
    <pivotField showAll="0"/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State" fld="5" subtotal="count" baseField="0" baseItem="0"/>
    <dataField name="Proportion of States2" fld="5" subtotal="count" showDataAs="percentOfTotal" baseField="5" baseItem="0" numFmtId="10"/>
  </dataFields>
  <chartFormats count="12">
    <chartFormat chart="1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3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3" format="4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3" format="5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3" format="6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3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8">
      <pivotArea type="data" outline="0" fieldPosition="0">
        <references count="2">
          <reference field="4294967294" count="1" selected="0">
            <x v="1"/>
          </reference>
          <reference field="5" count="1" selected="0">
            <x v="0"/>
          </reference>
        </references>
      </pivotArea>
    </chartFormat>
    <chartFormat chart="3" format="9">
      <pivotArea type="data" outline="0" fieldPosition="0">
        <references count="2">
          <reference field="4294967294" count="1" selected="0">
            <x v="1"/>
          </reference>
          <reference field="5" count="1" selected="0">
            <x v="1"/>
          </reference>
        </references>
      </pivotArea>
    </chartFormat>
    <chartFormat chart="3" format="10">
      <pivotArea type="data" outline="0" fieldPosition="0">
        <references count="2">
          <reference field="4294967294" count="1" selected="0">
            <x v="1"/>
          </reference>
          <reference field="5" count="1" selected="0">
            <x v="2"/>
          </reference>
        </references>
      </pivotArea>
    </chartFormat>
    <chartFormat chart="3" format="11">
      <pivotArea type="data" outline="0" fieldPosition="0">
        <references count="2">
          <reference field="4294967294" count="1" selected="0">
            <x v="1"/>
          </reference>
          <reference field="5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74"/>
  <sheetViews>
    <sheetView showOutlineSymbols="0" topLeftCell="A2" zoomScale="116" zoomScaleNormal="116" workbookViewId="0">
      <selection activeCell="B36" sqref="B36"/>
    </sheetView>
  </sheetViews>
  <sheetFormatPr defaultColWidth="9.140625" defaultRowHeight="12.75" customHeight="1" x14ac:dyDescent="0.2"/>
  <cols>
    <col min="1" max="1" width="26.7109375" style="6" customWidth="1"/>
    <col min="2" max="2" width="9.140625" style="6"/>
    <col min="3" max="3" width="10.5703125" style="6" customWidth="1"/>
    <col min="4" max="6" width="9.140625" style="6"/>
    <col min="7" max="7" width="9.140625" style="7"/>
    <col min="8" max="8" width="12.140625" style="6" customWidth="1"/>
    <col min="9" max="9" width="8.85546875" style="7" customWidth="1"/>
    <col min="10" max="11" width="9.140625" style="6"/>
    <col min="12" max="12" width="10.5703125" style="6" customWidth="1"/>
    <col min="13" max="13" width="9.140625" style="6"/>
    <col min="14" max="14" width="12.5703125" style="6" customWidth="1"/>
    <col min="15" max="15" width="9.85546875" style="6" customWidth="1"/>
    <col min="16" max="16" width="10.28515625" style="7" customWidth="1"/>
    <col min="17" max="17" width="11.5703125" style="6" customWidth="1"/>
    <col min="18" max="18" width="9.140625" style="7"/>
    <col min="19" max="19" width="12" style="6" customWidth="1"/>
    <col min="20" max="23" width="9.140625" style="6"/>
    <col min="24" max="24" width="10" style="6" customWidth="1"/>
    <col min="25" max="25" width="9.140625" style="7"/>
    <col min="26" max="26" width="11.85546875" style="6" customWidth="1"/>
    <col min="27" max="16384" width="9.140625" style="6"/>
  </cols>
  <sheetData>
    <row r="1" spans="1:10" ht="19.5" customHeight="1" x14ac:dyDescent="0.2">
      <c r="A1" s="1" t="s">
        <v>79</v>
      </c>
      <c r="B1" s="22"/>
      <c r="C1" s="22"/>
      <c r="D1" s="22"/>
      <c r="E1" s="22"/>
      <c r="F1" s="22"/>
    </row>
    <row r="2" spans="1:10" ht="12.75" customHeight="1" x14ac:dyDescent="0.2">
      <c r="A2" s="22"/>
      <c r="B2" s="22"/>
      <c r="C2" s="22"/>
      <c r="D2" s="22" t="s">
        <v>13</v>
      </c>
      <c r="E2" s="22"/>
      <c r="F2" s="22"/>
    </row>
    <row r="3" spans="1:10" ht="12.75" customHeight="1" x14ac:dyDescent="0.2">
      <c r="A3" s="23" t="s">
        <v>78</v>
      </c>
    </row>
    <row r="4" spans="1:10" ht="12.75" customHeight="1" x14ac:dyDescent="0.2">
      <c r="A4" s="24" t="s">
        <v>14</v>
      </c>
      <c r="B4" s="22"/>
      <c r="C4" s="22"/>
      <c r="D4" s="22"/>
      <c r="E4" s="22"/>
      <c r="F4" s="22"/>
    </row>
    <row r="5" spans="1:10" ht="12.75" customHeight="1" x14ac:dyDescent="0.2">
      <c r="A5" s="24"/>
      <c r="B5" s="22"/>
      <c r="C5" s="22"/>
      <c r="D5" s="22"/>
      <c r="E5" s="22"/>
      <c r="F5" s="22"/>
    </row>
    <row r="6" spans="1:10" ht="12.75" customHeight="1" x14ac:dyDescent="0.2">
      <c r="A6" s="25" t="s">
        <v>80</v>
      </c>
    </row>
    <row r="7" spans="1:10" ht="12.75" customHeight="1" x14ac:dyDescent="0.2">
      <c r="A7" s="22"/>
      <c r="B7" s="22"/>
      <c r="C7" s="22"/>
      <c r="D7" s="22"/>
      <c r="E7" s="22"/>
      <c r="F7" s="22"/>
    </row>
    <row r="8" spans="1:10" ht="12.75" customHeight="1" x14ac:dyDescent="0.2">
      <c r="A8" s="26" t="s">
        <v>0</v>
      </c>
      <c r="B8" s="22"/>
      <c r="C8" s="22"/>
      <c r="D8" s="22"/>
      <c r="E8" s="22"/>
      <c r="F8" s="22"/>
    </row>
    <row r="9" spans="1:10" ht="12.75" customHeight="1" x14ac:dyDescent="0.2">
      <c r="A9" s="27" t="s">
        <v>1</v>
      </c>
      <c r="B9" s="27" t="s">
        <v>23</v>
      </c>
      <c r="C9" s="27"/>
      <c r="D9" s="27"/>
      <c r="E9" s="27"/>
      <c r="F9" s="27"/>
      <c r="G9" s="28"/>
    </row>
    <row r="10" spans="1:10" ht="12.75" customHeight="1" x14ac:dyDescent="0.2">
      <c r="A10" s="27" t="s">
        <v>2</v>
      </c>
      <c r="B10" s="27" t="s">
        <v>77</v>
      </c>
      <c r="C10" s="27"/>
      <c r="D10" s="27"/>
      <c r="E10" s="27"/>
      <c r="F10" s="27"/>
      <c r="G10" s="28"/>
      <c r="H10" s="22"/>
      <c r="J10" s="22"/>
    </row>
    <row r="11" spans="1:10" ht="12.75" customHeight="1" x14ac:dyDescent="0.2">
      <c r="A11" s="27" t="s">
        <v>3</v>
      </c>
      <c r="B11" s="27" t="s">
        <v>4</v>
      </c>
      <c r="C11" s="27"/>
      <c r="D11" s="27"/>
      <c r="E11" s="27"/>
      <c r="F11" s="27"/>
      <c r="G11" s="28"/>
      <c r="H11" s="22"/>
      <c r="J11" s="22"/>
    </row>
    <row r="12" spans="1:10" ht="12.75" customHeight="1" x14ac:dyDescent="0.2">
      <c r="A12" s="27" t="s">
        <v>81</v>
      </c>
      <c r="B12" s="27" t="s">
        <v>120</v>
      </c>
      <c r="C12" s="27"/>
      <c r="D12" s="27"/>
      <c r="E12" s="27"/>
      <c r="F12" s="27"/>
      <c r="G12" s="28"/>
      <c r="H12" s="22"/>
      <c r="J12" s="22"/>
    </row>
    <row r="13" spans="1:10" ht="12.75" customHeight="1" x14ac:dyDescent="0.2">
      <c r="A13" s="27" t="s">
        <v>5</v>
      </c>
      <c r="B13" s="27" t="s">
        <v>73</v>
      </c>
      <c r="C13" s="27"/>
      <c r="D13" s="27"/>
      <c r="E13" s="27"/>
      <c r="F13" s="27"/>
      <c r="G13" s="27"/>
      <c r="H13" s="27"/>
      <c r="I13" s="28"/>
      <c r="J13" s="22"/>
    </row>
    <row r="14" spans="1:10" ht="12.75" customHeight="1" x14ac:dyDescent="0.2">
      <c r="A14" s="27"/>
      <c r="B14" s="27" t="s">
        <v>125</v>
      </c>
      <c r="C14" s="27"/>
      <c r="E14" s="27" t="s">
        <v>123</v>
      </c>
      <c r="F14" s="27"/>
      <c r="G14" s="28"/>
      <c r="H14" s="27"/>
      <c r="I14" s="28"/>
      <c r="J14" s="22"/>
    </row>
    <row r="15" spans="1:10" ht="12.75" customHeight="1" x14ac:dyDescent="0.2">
      <c r="A15" s="27"/>
      <c r="B15" s="27" t="s">
        <v>121</v>
      </c>
      <c r="C15" s="27"/>
      <c r="E15" s="27" t="s">
        <v>122</v>
      </c>
      <c r="F15" s="27"/>
      <c r="G15" s="28"/>
      <c r="H15" s="27"/>
      <c r="I15" s="28"/>
      <c r="J15" s="22"/>
    </row>
    <row r="16" spans="1:10" ht="12.75" customHeight="1" x14ac:dyDescent="0.2">
      <c r="A16" s="27" t="s">
        <v>6</v>
      </c>
      <c r="B16" s="27" t="s">
        <v>7</v>
      </c>
    </row>
    <row r="17" spans="1:26" ht="12.75" customHeight="1" x14ac:dyDescent="0.2">
      <c r="A17" s="27" t="s">
        <v>8</v>
      </c>
      <c r="B17" s="27" t="s">
        <v>75</v>
      </c>
      <c r="C17" s="27"/>
      <c r="D17" s="27"/>
      <c r="E17" s="27"/>
      <c r="F17" s="27"/>
      <c r="G17" s="28"/>
      <c r="H17" s="29"/>
      <c r="I17" s="28"/>
      <c r="J17" s="29"/>
    </row>
    <row r="18" spans="1:26" ht="12.75" customHeight="1" x14ac:dyDescent="0.2">
      <c r="A18" s="27" t="s">
        <v>9</v>
      </c>
      <c r="B18" s="27" t="s">
        <v>15</v>
      </c>
      <c r="C18" s="27"/>
      <c r="D18" s="27"/>
      <c r="E18" s="27"/>
      <c r="F18" s="27"/>
      <c r="G18" s="28"/>
      <c r="H18" s="27"/>
      <c r="I18" s="28"/>
      <c r="J18" s="27"/>
      <c r="K18" s="22"/>
    </row>
    <row r="19" spans="1:26" ht="12.75" customHeight="1" x14ac:dyDescent="0.2">
      <c r="A19" s="27" t="s">
        <v>53</v>
      </c>
      <c r="B19" s="27" t="s">
        <v>10</v>
      </c>
      <c r="C19" s="27"/>
      <c r="D19" s="27"/>
      <c r="E19" s="27"/>
      <c r="F19" s="27"/>
      <c r="G19" s="28"/>
      <c r="H19" s="27"/>
      <c r="I19" s="28"/>
      <c r="J19" s="27"/>
      <c r="K19" s="22"/>
    </row>
    <row r="20" spans="1:26" ht="12.75" customHeight="1" x14ac:dyDescent="0.2">
      <c r="A20" s="27" t="s">
        <v>11</v>
      </c>
      <c r="B20" s="27" t="s">
        <v>12</v>
      </c>
      <c r="C20" s="27"/>
      <c r="D20" s="27"/>
      <c r="E20" s="27"/>
      <c r="F20" s="27"/>
      <c r="G20" s="28"/>
      <c r="H20" s="27"/>
      <c r="I20" s="28"/>
      <c r="J20" s="27"/>
      <c r="K20" s="22"/>
    </row>
    <row r="21" spans="1:26" ht="12.75" customHeight="1" x14ac:dyDescent="0.2">
      <c r="W21" s="8"/>
      <c r="X21" s="8"/>
      <c r="Y21" s="9"/>
      <c r="Z21" s="8"/>
    </row>
    <row r="22" spans="1:26" ht="12.75" customHeight="1" x14ac:dyDescent="0.2">
      <c r="A22" s="3"/>
      <c r="B22" s="4"/>
      <c r="C22" s="4"/>
      <c r="D22" s="4"/>
      <c r="E22" s="4"/>
      <c r="F22" s="4"/>
      <c r="G22" s="5"/>
      <c r="H22" s="2"/>
      <c r="I22" s="5"/>
      <c r="J22" s="2"/>
      <c r="K22" s="2"/>
      <c r="W22" s="8"/>
      <c r="X22" s="8"/>
      <c r="Y22" s="9"/>
      <c r="Z22" s="8"/>
    </row>
    <row r="23" spans="1:26" ht="12.75" customHeight="1" x14ac:dyDescent="0.2">
      <c r="A23" s="3"/>
      <c r="B23" s="4"/>
      <c r="C23" s="4"/>
      <c r="D23" s="4"/>
      <c r="E23" s="4"/>
      <c r="F23" s="4"/>
      <c r="G23" s="5"/>
      <c r="H23" s="2"/>
      <c r="I23" s="5"/>
      <c r="J23" s="2"/>
      <c r="K23" s="2"/>
      <c r="W23" s="8"/>
      <c r="X23" s="8"/>
      <c r="Y23" s="9"/>
      <c r="Z23" s="8"/>
    </row>
    <row r="24" spans="1:26" ht="12.7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17"/>
      <c r="X24" s="17"/>
      <c r="Y24" s="17"/>
      <c r="Z24" s="17"/>
    </row>
    <row r="25" spans="1:26" ht="12.75" customHeight="1" x14ac:dyDescent="0.2">
      <c r="A25" s="2"/>
      <c r="B25" s="13"/>
      <c r="C25" s="13"/>
      <c r="D25" s="13"/>
      <c r="E25" s="8"/>
      <c r="F25" s="14"/>
      <c r="G25" s="9"/>
      <c r="H25" s="8"/>
      <c r="I25" s="9"/>
      <c r="J25" s="8"/>
      <c r="K25" s="8"/>
      <c r="L25" s="15"/>
      <c r="M25" s="8"/>
      <c r="N25" s="8"/>
      <c r="O25" s="8"/>
      <c r="P25" s="9"/>
      <c r="Q25" s="8"/>
      <c r="R25" s="9"/>
      <c r="S25" s="8"/>
      <c r="T25" s="8"/>
      <c r="U25" s="8"/>
      <c r="V25" s="8"/>
      <c r="W25" s="16"/>
      <c r="X25" s="17"/>
      <c r="Y25" s="18"/>
      <c r="Z25" s="17"/>
    </row>
    <row r="26" spans="1:26" ht="12.75" customHeight="1" x14ac:dyDescent="0.2">
      <c r="A26" s="2"/>
      <c r="B26" s="13"/>
      <c r="C26" s="13"/>
      <c r="D26" s="13"/>
      <c r="E26" s="8"/>
      <c r="F26" s="14"/>
      <c r="G26" s="9"/>
      <c r="H26" s="8"/>
      <c r="I26" s="9"/>
      <c r="J26" s="8"/>
      <c r="K26" s="8"/>
      <c r="L26" s="15"/>
      <c r="M26" s="8"/>
      <c r="N26" s="8"/>
      <c r="O26" s="8"/>
      <c r="P26" s="9"/>
      <c r="Q26" s="8"/>
      <c r="R26" s="9"/>
      <c r="S26" s="8"/>
      <c r="T26" s="8"/>
      <c r="U26" s="8"/>
      <c r="V26" s="8"/>
      <c r="W26" s="16"/>
      <c r="X26" s="17"/>
      <c r="Y26" s="18"/>
      <c r="Z26" s="17"/>
    </row>
    <row r="27" spans="1:26" ht="12.75" customHeight="1" x14ac:dyDescent="0.2">
      <c r="A27" s="2"/>
      <c r="B27" s="13"/>
      <c r="C27" s="13"/>
      <c r="D27" s="13"/>
      <c r="E27" s="8"/>
      <c r="F27" s="14"/>
      <c r="G27" s="9"/>
      <c r="H27" s="8"/>
      <c r="I27" s="9"/>
      <c r="J27" s="8"/>
      <c r="K27" s="8"/>
      <c r="L27" s="15"/>
      <c r="M27" s="8"/>
      <c r="N27" s="8"/>
      <c r="O27" s="8"/>
      <c r="P27" s="9"/>
      <c r="Q27" s="8"/>
      <c r="R27" s="9"/>
      <c r="S27" s="8"/>
      <c r="T27" s="8"/>
      <c r="U27" s="8"/>
      <c r="V27" s="8"/>
      <c r="W27" s="16"/>
      <c r="X27" s="17"/>
      <c r="Y27" s="18"/>
      <c r="Z27" s="17"/>
    </row>
    <row r="28" spans="1:26" ht="12.75" customHeight="1" x14ac:dyDescent="0.2">
      <c r="A28" s="2"/>
      <c r="B28" s="13"/>
      <c r="C28" s="13"/>
      <c r="D28" s="13"/>
      <c r="E28" s="8"/>
      <c r="F28" s="14"/>
      <c r="G28" s="9"/>
      <c r="H28" s="8"/>
      <c r="I28" s="9"/>
      <c r="J28" s="8"/>
      <c r="K28" s="8"/>
      <c r="L28" s="15"/>
      <c r="M28" s="8"/>
      <c r="N28" s="8"/>
      <c r="O28" s="8"/>
      <c r="P28" s="9"/>
      <c r="Q28" s="8"/>
      <c r="R28" s="9"/>
      <c r="S28" s="8"/>
      <c r="T28" s="8"/>
      <c r="U28" s="8"/>
      <c r="V28" s="8"/>
      <c r="W28" s="16"/>
      <c r="X28" s="17"/>
      <c r="Y28" s="18"/>
      <c r="Z28" s="17"/>
    </row>
    <row r="29" spans="1:26" ht="12.75" customHeight="1" x14ac:dyDescent="0.2">
      <c r="A29" s="2"/>
      <c r="B29" s="13"/>
      <c r="C29" s="13"/>
      <c r="D29" s="13"/>
      <c r="E29" s="8"/>
      <c r="F29" s="14"/>
      <c r="G29" s="9"/>
      <c r="H29" s="8"/>
      <c r="I29" s="9"/>
      <c r="J29" s="8"/>
      <c r="K29" s="8"/>
      <c r="L29" s="15"/>
      <c r="M29" s="8"/>
      <c r="N29" s="8"/>
      <c r="O29" s="8"/>
      <c r="P29" s="9"/>
      <c r="Q29" s="8"/>
      <c r="R29" s="9"/>
      <c r="S29" s="8"/>
      <c r="T29" s="8"/>
      <c r="U29" s="8"/>
      <c r="V29" s="8"/>
      <c r="W29" s="16"/>
      <c r="X29" s="17"/>
      <c r="Y29" s="18"/>
      <c r="Z29" s="17"/>
    </row>
    <row r="30" spans="1:26" ht="12.75" customHeight="1" x14ac:dyDescent="0.2">
      <c r="A30" s="2"/>
      <c r="B30" s="13"/>
      <c r="C30" s="13"/>
      <c r="D30" s="13"/>
      <c r="E30" s="8"/>
      <c r="F30" s="14"/>
      <c r="G30" s="9"/>
      <c r="H30" s="8"/>
      <c r="I30" s="9"/>
      <c r="J30" s="8"/>
      <c r="K30" s="8"/>
      <c r="L30" s="15"/>
      <c r="M30" s="8"/>
      <c r="N30" s="8"/>
      <c r="O30" s="8"/>
      <c r="P30" s="9"/>
      <c r="Q30" s="8"/>
      <c r="R30" s="9"/>
      <c r="S30" s="8"/>
      <c r="T30" s="8"/>
      <c r="U30" s="8"/>
      <c r="V30" s="8"/>
      <c r="W30" s="16"/>
      <c r="X30" s="17"/>
      <c r="Y30" s="18"/>
      <c r="Z30" s="17"/>
    </row>
    <row r="31" spans="1:26" ht="12.75" customHeight="1" x14ac:dyDescent="0.2">
      <c r="A31" s="2"/>
      <c r="B31" s="13"/>
      <c r="C31" s="13"/>
      <c r="D31" s="13"/>
      <c r="E31" s="8"/>
      <c r="F31" s="14"/>
      <c r="G31" s="9"/>
      <c r="H31" s="8"/>
      <c r="I31" s="9"/>
      <c r="J31" s="8"/>
      <c r="K31" s="8"/>
      <c r="L31" s="15"/>
      <c r="M31" s="8"/>
      <c r="N31" s="8"/>
      <c r="O31" s="8"/>
      <c r="P31" s="9"/>
      <c r="Q31" s="8"/>
      <c r="R31" s="9"/>
      <c r="S31" s="8"/>
      <c r="T31" s="8"/>
      <c r="U31" s="8"/>
      <c r="V31" s="8"/>
      <c r="W31" s="16"/>
      <c r="X31" s="17"/>
      <c r="Y31" s="18"/>
      <c r="Z31" s="17"/>
    </row>
    <row r="32" spans="1:26" ht="12.75" customHeight="1" x14ac:dyDescent="0.2">
      <c r="A32" s="2"/>
      <c r="B32" s="13"/>
      <c r="C32" s="13"/>
      <c r="D32" s="13"/>
      <c r="E32" s="8"/>
      <c r="F32" s="14"/>
      <c r="G32" s="9"/>
      <c r="H32" s="8"/>
      <c r="I32" s="9"/>
      <c r="J32" s="8"/>
      <c r="K32" s="8"/>
      <c r="L32" s="15"/>
      <c r="M32" s="8"/>
      <c r="N32" s="8"/>
      <c r="O32" s="8"/>
      <c r="P32" s="9"/>
      <c r="Q32" s="8"/>
      <c r="R32" s="9"/>
      <c r="S32" s="8"/>
      <c r="T32" s="8"/>
      <c r="U32" s="8"/>
      <c r="V32" s="8"/>
      <c r="W32" s="16"/>
      <c r="X32" s="17"/>
      <c r="Y32" s="18"/>
      <c r="Z32" s="17"/>
    </row>
    <row r="33" spans="1:26" ht="12.75" customHeight="1" x14ac:dyDescent="0.2">
      <c r="A33" s="2"/>
      <c r="B33" s="13"/>
      <c r="C33" s="13"/>
      <c r="D33" s="13"/>
      <c r="E33" s="8"/>
      <c r="F33" s="14"/>
      <c r="G33" s="9"/>
      <c r="H33" s="8"/>
      <c r="I33" s="9"/>
      <c r="J33" s="8"/>
      <c r="K33" s="8"/>
      <c r="L33" s="15"/>
      <c r="M33" s="8"/>
      <c r="N33" s="8"/>
      <c r="O33" s="8"/>
      <c r="P33" s="9"/>
      <c r="Q33" s="8"/>
      <c r="R33" s="9"/>
      <c r="S33" s="8"/>
      <c r="T33" s="8"/>
      <c r="U33" s="8"/>
      <c r="V33" s="8"/>
      <c r="W33" s="16"/>
      <c r="X33" s="17"/>
      <c r="Y33" s="18"/>
      <c r="Z33" s="17"/>
    </row>
    <row r="34" spans="1:26" ht="12.75" customHeight="1" x14ac:dyDescent="0.2">
      <c r="A34" s="2"/>
      <c r="B34" s="13"/>
      <c r="C34" s="13"/>
      <c r="D34" s="13"/>
      <c r="E34" s="8"/>
      <c r="F34" s="14"/>
      <c r="G34" s="9"/>
      <c r="H34" s="8"/>
      <c r="I34" s="9"/>
      <c r="J34" s="8"/>
      <c r="K34" s="8"/>
      <c r="L34" s="15"/>
      <c r="M34" s="8"/>
      <c r="N34" s="8"/>
      <c r="O34" s="8"/>
      <c r="P34" s="9"/>
      <c r="Q34" s="8"/>
      <c r="R34" s="9"/>
      <c r="S34" s="8"/>
      <c r="T34" s="8"/>
      <c r="U34" s="8"/>
      <c r="V34" s="8"/>
      <c r="W34" s="16"/>
      <c r="X34" s="17"/>
      <c r="Y34" s="18"/>
      <c r="Z34" s="17"/>
    </row>
    <row r="35" spans="1:26" ht="12.75" customHeight="1" x14ac:dyDescent="0.2">
      <c r="A35" s="2"/>
      <c r="B35" s="13"/>
      <c r="C35" s="13"/>
      <c r="D35" s="13"/>
      <c r="E35" s="8"/>
      <c r="F35" s="14"/>
      <c r="G35" s="9"/>
      <c r="H35" s="8"/>
      <c r="I35" s="9"/>
      <c r="J35" s="8"/>
      <c r="K35" s="8"/>
      <c r="L35" s="15"/>
      <c r="M35" s="8"/>
      <c r="N35" s="8"/>
      <c r="O35" s="8"/>
      <c r="P35" s="9"/>
      <c r="Q35" s="8"/>
      <c r="R35" s="9"/>
      <c r="S35" s="8"/>
      <c r="T35" s="8"/>
      <c r="U35" s="8"/>
      <c r="V35" s="8"/>
      <c r="W35" s="16"/>
      <c r="X35" s="17"/>
      <c r="Y35" s="18"/>
      <c r="Z35" s="17"/>
    </row>
    <row r="36" spans="1:26" ht="12.75" customHeight="1" x14ac:dyDescent="0.2">
      <c r="A36" s="2"/>
      <c r="B36" s="13"/>
      <c r="C36" s="13"/>
      <c r="D36" s="13"/>
      <c r="E36" s="8"/>
      <c r="F36" s="14"/>
      <c r="G36" s="9"/>
      <c r="H36" s="8"/>
      <c r="I36" s="9"/>
      <c r="J36" s="8"/>
      <c r="K36" s="8"/>
      <c r="L36" s="15"/>
      <c r="M36" s="8"/>
      <c r="N36" s="8"/>
      <c r="O36" s="8"/>
      <c r="P36" s="9"/>
      <c r="Q36" s="8"/>
      <c r="R36" s="9"/>
      <c r="S36" s="8"/>
      <c r="T36" s="8"/>
      <c r="U36" s="8"/>
      <c r="V36" s="8"/>
      <c r="W36" s="16"/>
      <c r="X36" s="17"/>
      <c r="Y36" s="18"/>
      <c r="Z36" s="17"/>
    </row>
    <row r="37" spans="1:26" ht="12.75" customHeight="1" x14ac:dyDescent="0.2">
      <c r="A37" s="2"/>
      <c r="B37" s="13"/>
      <c r="C37" s="13"/>
      <c r="D37" s="13"/>
      <c r="E37" s="8"/>
      <c r="F37" s="14"/>
      <c r="G37" s="9"/>
      <c r="H37" s="8"/>
      <c r="I37" s="9"/>
      <c r="J37" s="8"/>
      <c r="K37" s="8"/>
      <c r="L37" s="15"/>
      <c r="M37" s="8"/>
      <c r="N37" s="8"/>
      <c r="O37" s="8"/>
      <c r="P37" s="9"/>
      <c r="Q37" s="8"/>
      <c r="R37" s="9"/>
      <c r="S37" s="8"/>
      <c r="T37" s="8"/>
      <c r="U37" s="8"/>
      <c r="V37" s="8"/>
      <c r="W37" s="16"/>
      <c r="X37" s="17"/>
      <c r="Y37" s="18"/>
      <c r="Z37" s="17"/>
    </row>
    <row r="38" spans="1:26" ht="12.75" customHeight="1" x14ac:dyDescent="0.2">
      <c r="A38" s="2"/>
      <c r="B38" s="13"/>
      <c r="C38" s="13"/>
      <c r="D38" s="13"/>
      <c r="E38" s="8"/>
      <c r="F38" s="14"/>
      <c r="G38" s="9"/>
      <c r="H38" s="8"/>
      <c r="I38" s="9"/>
      <c r="J38" s="8"/>
      <c r="K38" s="8"/>
      <c r="L38" s="15"/>
      <c r="M38" s="8"/>
      <c r="N38" s="8"/>
      <c r="O38" s="8"/>
      <c r="P38" s="9"/>
      <c r="Q38" s="8"/>
      <c r="R38" s="9"/>
      <c r="S38" s="8"/>
      <c r="T38" s="8"/>
      <c r="U38" s="8"/>
      <c r="V38" s="8"/>
      <c r="W38" s="16"/>
      <c r="X38" s="17"/>
      <c r="Y38" s="18"/>
      <c r="Z38" s="17"/>
    </row>
    <row r="39" spans="1:26" ht="12.75" customHeight="1" x14ac:dyDescent="0.2">
      <c r="A39" s="2"/>
      <c r="B39" s="13"/>
      <c r="C39" s="13"/>
      <c r="D39" s="13"/>
      <c r="E39" s="8"/>
      <c r="F39" s="14"/>
      <c r="G39" s="9"/>
      <c r="H39" s="8"/>
      <c r="I39" s="9"/>
      <c r="J39" s="8"/>
      <c r="K39" s="8"/>
      <c r="L39" s="15"/>
      <c r="M39" s="8"/>
      <c r="N39" s="8"/>
      <c r="O39" s="8"/>
      <c r="P39" s="9"/>
      <c r="Q39" s="8"/>
      <c r="R39" s="9"/>
      <c r="S39" s="8"/>
      <c r="T39" s="8"/>
      <c r="U39" s="8"/>
      <c r="V39" s="8"/>
      <c r="W39" s="16"/>
      <c r="X39" s="17"/>
      <c r="Y39" s="18"/>
      <c r="Z39" s="17"/>
    </row>
    <row r="40" spans="1:26" ht="12.75" customHeight="1" x14ac:dyDescent="0.2">
      <c r="A40" s="2"/>
      <c r="B40" s="13"/>
      <c r="C40" s="13"/>
      <c r="D40" s="13"/>
      <c r="E40" s="8"/>
      <c r="F40" s="14"/>
      <c r="G40" s="9"/>
      <c r="H40" s="8"/>
      <c r="I40" s="9"/>
      <c r="J40" s="8"/>
      <c r="K40" s="8"/>
      <c r="L40" s="15"/>
      <c r="M40" s="8"/>
      <c r="N40" s="8"/>
      <c r="O40" s="8"/>
      <c r="P40" s="9"/>
      <c r="Q40" s="8"/>
      <c r="R40" s="9"/>
      <c r="S40" s="8"/>
      <c r="T40" s="8"/>
      <c r="U40" s="8"/>
      <c r="V40" s="8"/>
      <c r="W40" s="16"/>
      <c r="X40" s="17"/>
      <c r="Y40" s="18"/>
      <c r="Z40" s="17"/>
    </row>
    <row r="41" spans="1:26" ht="12.75" customHeight="1" x14ac:dyDescent="0.2">
      <c r="A41" s="2"/>
      <c r="B41" s="13"/>
      <c r="C41" s="13"/>
      <c r="D41" s="13"/>
      <c r="E41" s="8"/>
      <c r="F41" s="14"/>
      <c r="G41" s="9"/>
      <c r="H41" s="8"/>
      <c r="I41" s="9"/>
      <c r="J41" s="8"/>
      <c r="K41" s="8"/>
      <c r="L41" s="15"/>
      <c r="M41" s="8"/>
      <c r="N41" s="8"/>
      <c r="O41" s="8"/>
      <c r="P41" s="9"/>
      <c r="Q41" s="8"/>
      <c r="R41" s="9"/>
      <c r="S41" s="8"/>
      <c r="T41" s="8"/>
      <c r="U41" s="8"/>
      <c r="V41" s="8"/>
      <c r="W41" s="16"/>
      <c r="X41" s="17"/>
      <c r="Y41" s="18"/>
      <c r="Z41" s="17"/>
    </row>
    <row r="42" spans="1:26" ht="12.75" customHeight="1" x14ac:dyDescent="0.2">
      <c r="A42" s="2"/>
      <c r="B42" s="13"/>
      <c r="C42" s="13"/>
      <c r="D42" s="13"/>
      <c r="E42" s="8"/>
      <c r="F42" s="14"/>
      <c r="G42" s="9"/>
      <c r="H42" s="8"/>
      <c r="I42" s="9"/>
      <c r="J42" s="8"/>
      <c r="K42" s="8"/>
      <c r="L42" s="15"/>
      <c r="M42" s="8"/>
      <c r="N42" s="8"/>
      <c r="O42" s="8"/>
      <c r="P42" s="9"/>
      <c r="Q42" s="8"/>
      <c r="R42" s="9"/>
      <c r="S42" s="8"/>
      <c r="T42" s="8"/>
      <c r="U42" s="8"/>
      <c r="V42" s="8"/>
      <c r="W42" s="16"/>
      <c r="X42" s="17"/>
      <c r="Y42" s="18"/>
      <c r="Z42" s="17"/>
    </row>
    <row r="43" spans="1:26" ht="12.75" customHeight="1" x14ac:dyDescent="0.2">
      <c r="A43" s="2"/>
      <c r="B43" s="13"/>
      <c r="C43" s="13"/>
      <c r="D43" s="13"/>
      <c r="E43" s="8"/>
      <c r="F43" s="14"/>
      <c r="G43" s="9"/>
      <c r="H43" s="8"/>
      <c r="I43" s="9"/>
      <c r="J43" s="8"/>
      <c r="K43" s="8"/>
      <c r="L43" s="15"/>
      <c r="M43" s="8"/>
      <c r="N43" s="8"/>
      <c r="O43" s="8"/>
      <c r="P43" s="9"/>
      <c r="Q43" s="8"/>
      <c r="R43" s="9"/>
      <c r="S43" s="8"/>
      <c r="T43" s="8"/>
      <c r="U43" s="8"/>
      <c r="V43" s="8"/>
      <c r="W43" s="16"/>
      <c r="X43" s="17"/>
      <c r="Y43" s="18"/>
      <c r="Z43" s="17"/>
    </row>
    <row r="44" spans="1:26" ht="12.75" customHeight="1" x14ac:dyDescent="0.2">
      <c r="A44" s="2"/>
      <c r="B44" s="13"/>
      <c r="C44" s="13"/>
      <c r="D44" s="13"/>
      <c r="E44" s="8"/>
      <c r="F44" s="14"/>
      <c r="G44" s="9"/>
      <c r="H44" s="8"/>
      <c r="I44" s="9"/>
      <c r="J44" s="8"/>
      <c r="K44" s="8"/>
      <c r="L44" s="15"/>
      <c r="M44" s="8"/>
      <c r="N44" s="8"/>
      <c r="O44" s="8"/>
      <c r="P44" s="9"/>
      <c r="Q44" s="8"/>
      <c r="R44" s="9"/>
      <c r="S44" s="8"/>
      <c r="T44" s="8"/>
      <c r="U44" s="8"/>
      <c r="V44" s="8"/>
      <c r="W44" s="16"/>
      <c r="X44" s="17"/>
      <c r="Y44" s="18"/>
      <c r="Z44" s="17"/>
    </row>
    <row r="45" spans="1:26" ht="12.75" customHeight="1" x14ac:dyDescent="0.2">
      <c r="A45" s="2"/>
      <c r="B45" s="13"/>
      <c r="C45" s="13"/>
      <c r="D45" s="13"/>
      <c r="E45" s="8"/>
      <c r="F45" s="14"/>
      <c r="G45" s="9"/>
      <c r="H45" s="8"/>
      <c r="I45" s="9"/>
      <c r="J45" s="8"/>
      <c r="K45" s="8"/>
      <c r="L45" s="15"/>
      <c r="M45" s="8"/>
      <c r="N45" s="8"/>
      <c r="O45" s="8"/>
      <c r="P45" s="9"/>
      <c r="Q45" s="8"/>
      <c r="R45" s="9"/>
      <c r="S45" s="8"/>
      <c r="T45" s="8"/>
      <c r="U45" s="8"/>
      <c r="V45" s="8"/>
      <c r="W45" s="16"/>
      <c r="X45" s="17"/>
      <c r="Y45" s="18"/>
      <c r="Z45" s="17"/>
    </row>
    <row r="46" spans="1:26" ht="12.75" customHeight="1" x14ac:dyDescent="0.2">
      <c r="A46" s="2"/>
      <c r="B46" s="13"/>
      <c r="C46" s="13"/>
      <c r="D46" s="13"/>
      <c r="E46" s="8"/>
      <c r="F46" s="14"/>
      <c r="G46" s="9"/>
      <c r="H46" s="8"/>
      <c r="I46" s="9"/>
      <c r="J46" s="8"/>
      <c r="K46" s="8"/>
      <c r="L46" s="15"/>
      <c r="M46" s="8"/>
      <c r="N46" s="8"/>
      <c r="O46" s="8"/>
      <c r="P46" s="9"/>
      <c r="Q46" s="8"/>
      <c r="R46" s="9"/>
      <c r="S46" s="8"/>
      <c r="T46" s="8"/>
      <c r="U46" s="8"/>
      <c r="V46" s="8"/>
      <c r="W46" s="16"/>
      <c r="X46" s="17"/>
      <c r="Y46" s="18"/>
      <c r="Z46" s="17"/>
    </row>
    <row r="47" spans="1:26" ht="12.75" customHeight="1" x14ac:dyDescent="0.2">
      <c r="A47" s="2"/>
      <c r="B47" s="13"/>
      <c r="C47" s="13"/>
      <c r="D47" s="13"/>
      <c r="E47" s="8"/>
      <c r="F47" s="14"/>
      <c r="G47" s="9"/>
      <c r="H47" s="8"/>
      <c r="I47" s="9"/>
      <c r="J47" s="8"/>
      <c r="K47" s="8"/>
      <c r="L47" s="15"/>
      <c r="M47" s="8"/>
      <c r="N47" s="8"/>
      <c r="O47" s="8"/>
      <c r="P47" s="9"/>
      <c r="Q47" s="8"/>
      <c r="R47" s="9"/>
      <c r="S47" s="8"/>
      <c r="T47" s="8"/>
      <c r="U47" s="8"/>
      <c r="V47" s="8"/>
      <c r="W47" s="16"/>
      <c r="X47" s="17"/>
      <c r="Y47" s="18"/>
      <c r="Z47" s="17"/>
    </row>
    <row r="48" spans="1:26" ht="12.75" customHeight="1" x14ac:dyDescent="0.2">
      <c r="A48" s="2"/>
      <c r="B48" s="13"/>
      <c r="C48" s="13"/>
      <c r="D48" s="13"/>
      <c r="E48" s="8"/>
      <c r="F48" s="14"/>
      <c r="G48" s="9"/>
      <c r="H48" s="8"/>
      <c r="I48" s="9"/>
      <c r="J48" s="8"/>
      <c r="K48" s="8"/>
      <c r="L48" s="15"/>
      <c r="M48" s="8"/>
      <c r="N48" s="8"/>
      <c r="O48" s="8"/>
      <c r="P48" s="9"/>
      <c r="Q48" s="8"/>
      <c r="R48" s="9"/>
      <c r="S48" s="8"/>
      <c r="T48" s="8"/>
      <c r="U48" s="8"/>
      <c r="V48" s="8"/>
      <c r="W48" s="16"/>
      <c r="X48" s="17"/>
      <c r="Y48" s="18"/>
      <c r="Z48" s="17"/>
    </row>
    <row r="49" spans="1:26" ht="12.75" customHeight="1" x14ac:dyDescent="0.2">
      <c r="A49" s="2"/>
      <c r="B49" s="13"/>
      <c r="C49" s="13"/>
      <c r="D49" s="13"/>
      <c r="E49" s="8"/>
      <c r="F49" s="14"/>
      <c r="G49" s="9"/>
      <c r="H49" s="8"/>
      <c r="I49" s="9"/>
      <c r="J49" s="8"/>
      <c r="K49" s="8"/>
      <c r="L49" s="15"/>
      <c r="M49" s="8"/>
      <c r="N49" s="8"/>
      <c r="O49" s="8"/>
      <c r="P49" s="9"/>
      <c r="Q49" s="8"/>
      <c r="R49" s="9"/>
      <c r="S49" s="8"/>
      <c r="T49" s="8"/>
      <c r="U49" s="8"/>
      <c r="V49" s="8"/>
      <c r="W49" s="16"/>
      <c r="X49" s="17"/>
      <c r="Y49" s="18"/>
      <c r="Z49" s="17"/>
    </row>
    <row r="50" spans="1:26" ht="12.75" customHeight="1" x14ac:dyDescent="0.2">
      <c r="A50" s="2"/>
      <c r="B50" s="13"/>
      <c r="C50" s="13"/>
      <c r="D50" s="13"/>
      <c r="E50" s="8"/>
      <c r="F50" s="14"/>
      <c r="G50" s="9"/>
      <c r="H50" s="8"/>
      <c r="I50" s="9"/>
      <c r="J50" s="8"/>
      <c r="K50" s="8"/>
      <c r="L50" s="15"/>
      <c r="M50" s="8"/>
      <c r="N50" s="8"/>
      <c r="O50" s="8"/>
      <c r="P50" s="9"/>
      <c r="Q50" s="8"/>
      <c r="R50" s="9"/>
      <c r="S50" s="8"/>
      <c r="T50" s="8"/>
      <c r="U50" s="8"/>
      <c r="V50" s="8"/>
      <c r="W50" s="16"/>
      <c r="X50" s="17"/>
      <c r="Y50" s="18"/>
      <c r="Z50" s="17"/>
    </row>
    <row r="51" spans="1:26" ht="12.75" customHeight="1" x14ac:dyDescent="0.2">
      <c r="A51" s="2"/>
      <c r="B51" s="13"/>
      <c r="C51" s="13"/>
      <c r="D51" s="13"/>
      <c r="E51" s="8"/>
      <c r="F51" s="14"/>
      <c r="G51" s="9"/>
      <c r="H51" s="8"/>
      <c r="I51" s="9"/>
      <c r="J51" s="8"/>
      <c r="K51" s="8"/>
      <c r="L51" s="15"/>
      <c r="M51" s="8"/>
      <c r="N51" s="8"/>
      <c r="O51" s="8"/>
      <c r="P51" s="9"/>
      <c r="Q51" s="8"/>
      <c r="R51" s="9"/>
      <c r="S51" s="8"/>
      <c r="T51" s="8"/>
      <c r="U51" s="8"/>
      <c r="V51" s="8"/>
      <c r="W51" s="16"/>
      <c r="X51" s="17"/>
      <c r="Y51" s="18"/>
      <c r="Z51" s="17"/>
    </row>
    <row r="52" spans="1:26" ht="12.75" customHeight="1" x14ac:dyDescent="0.2">
      <c r="A52" s="2"/>
      <c r="B52" s="13"/>
      <c r="C52" s="13"/>
      <c r="D52" s="13"/>
      <c r="E52" s="8"/>
      <c r="F52" s="14"/>
      <c r="G52" s="9"/>
      <c r="H52" s="8"/>
      <c r="I52" s="9"/>
      <c r="J52" s="8"/>
      <c r="K52" s="8"/>
      <c r="L52" s="15"/>
      <c r="M52" s="8"/>
      <c r="N52" s="8"/>
      <c r="O52" s="8"/>
      <c r="P52" s="9"/>
      <c r="Q52" s="8"/>
      <c r="R52" s="9"/>
      <c r="S52" s="8"/>
      <c r="T52" s="8"/>
      <c r="U52" s="8"/>
      <c r="V52" s="8"/>
      <c r="W52" s="16"/>
      <c r="X52" s="17"/>
      <c r="Y52" s="18"/>
      <c r="Z52" s="17"/>
    </row>
    <row r="53" spans="1:26" ht="12.75" customHeight="1" x14ac:dyDescent="0.2">
      <c r="A53" s="2"/>
      <c r="B53" s="13"/>
      <c r="C53" s="13"/>
      <c r="D53" s="13"/>
      <c r="E53" s="8"/>
      <c r="F53" s="14"/>
      <c r="G53" s="9"/>
      <c r="H53" s="8"/>
      <c r="I53" s="9"/>
      <c r="J53" s="8"/>
      <c r="K53" s="8"/>
      <c r="L53" s="15"/>
      <c r="M53" s="8"/>
      <c r="N53" s="8"/>
      <c r="O53" s="8"/>
      <c r="P53" s="9"/>
      <c r="Q53" s="8"/>
      <c r="R53" s="9"/>
      <c r="S53" s="8"/>
      <c r="T53" s="8"/>
      <c r="U53" s="8"/>
      <c r="V53" s="8"/>
      <c r="W53" s="16"/>
      <c r="X53" s="17"/>
      <c r="Y53" s="18"/>
      <c r="Z53" s="17"/>
    </row>
    <row r="54" spans="1:26" ht="12.75" customHeight="1" x14ac:dyDescent="0.2">
      <c r="A54" s="2"/>
      <c r="B54" s="13"/>
      <c r="C54" s="13"/>
      <c r="D54" s="13"/>
      <c r="E54" s="8"/>
      <c r="F54" s="14"/>
      <c r="G54" s="9"/>
      <c r="H54" s="8"/>
      <c r="I54" s="9"/>
      <c r="J54" s="8"/>
      <c r="K54" s="8"/>
      <c r="L54" s="15"/>
      <c r="M54" s="8"/>
      <c r="N54" s="8"/>
      <c r="O54" s="8"/>
      <c r="P54" s="9"/>
      <c r="Q54" s="8"/>
      <c r="R54" s="9"/>
      <c r="S54" s="8"/>
      <c r="T54" s="8"/>
      <c r="U54" s="8"/>
      <c r="V54" s="8"/>
      <c r="W54" s="16"/>
      <c r="X54" s="17"/>
      <c r="Y54" s="18"/>
      <c r="Z54" s="17"/>
    </row>
    <row r="55" spans="1:26" ht="12.75" customHeight="1" x14ac:dyDescent="0.2">
      <c r="A55" s="2"/>
      <c r="B55" s="13"/>
      <c r="C55" s="13"/>
      <c r="D55" s="13"/>
      <c r="E55" s="8"/>
      <c r="F55" s="14"/>
      <c r="G55" s="9"/>
      <c r="H55" s="8"/>
      <c r="I55" s="9"/>
      <c r="J55" s="8"/>
      <c r="K55" s="8"/>
      <c r="L55" s="15"/>
      <c r="M55" s="8"/>
      <c r="N55" s="8"/>
      <c r="O55" s="8"/>
      <c r="P55" s="9"/>
      <c r="Q55" s="8"/>
      <c r="R55" s="9"/>
      <c r="S55" s="8"/>
      <c r="T55" s="8"/>
      <c r="U55" s="8"/>
      <c r="V55" s="8"/>
      <c r="W55" s="16"/>
      <c r="X55" s="17"/>
      <c r="Y55" s="18"/>
      <c r="Z55" s="17"/>
    </row>
    <row r="56" spans="1:26" ht="12.75" customHeight="1" x14ac:dyDescent="0.2">
      <c r="A56" s="2"/>
      <c r="B56" s="13"/>
      <c r="C56" s="13"/>
      <c r="D56" s="13"/>
      <c r="E56" s="8"/>
      <c r="F56" s="14"/>
      <c r="G56" s="9"/>
      <c r="H56" s="8"/>
      <c r="I56" s="9"/>
      <c r="J56" s="8"/>
      <c r="K56" s="8"/>
      <c r="L56" s="15"/>
      <c r="M56" s="8"/>
      <c r="N56" s="8"/>
      <c r="O56" s="8"/>
      <c r="P56" s="9"/>
      <c r="Q56" s="8"/>
      <c r="R56" s="9"/>
      <c r="S56" s="8"/>
      <c r="T56" s="8"/>
      <c r="U56" s="8"/>
      <c r="V56" s="8"/>
      <c r="W56" s="16"/>
      <c r="X56" s="17"/>
      <c r="Y56" s="18"/>
      <c r="Z56" s="17"/>
    </row>
    <row r="57" spans="1:26" ht="12.75" customHeight="1" x14ac:dyDescent="0.2">
      <c r="A57" s="2"/>
      <c r="B57" s="13"/>
      <c r="C57" s="13"/>
      <c r="D57" s="13"/>
      <c r="E57" s="8"/>
      <c r="F57" s="14"/>
      <c r="G57" s="9"/>
      <c r="H57" s="8"/>
      <c r="I57" s="9"/>
      <c r="J57" s="8"/>
      <c r="K57" s="8"/>
      <c r="L57" s="15"/>
      <c r="M57" s="8"/>
      <c r="N57" s="8"/>
      <c r="O57" s="8"/>
      <c r="P57" s="9"/>
      <c r="Q57" s="8"/>
      <c r="R57" s="9"/>
      <c r="S57" s="8"/>
      <c r="T57" s="8"/>
      <c r="U57" s="8"/>
      <c r="V57" s="8"/>
      <c r="W57" s="16"/>
      <c r="X57" s="17"/>
      <c r="Y57" s="18"/>
      <c r="Z57" s="17"/>
    </row>
    <row r="58" spans="1:26" ht="12.75" customHeight="1" x14ac:dyDescent="0.2">
      <c r="A58" s="2"/>
      <c r="B58" s="13"/>
      <c r="C58" s="13"/>
      <c r="D58" s="13"/>
      <c r="E58" s="8"/>
      <c r="F58" s="14"/>
      <c r="G58" s="9"/>
      <c r="H58" s="8"/>
      <c r="I58" s="9"/>
      <c r="J58" s="8"/>
      <c r="K58" s="8"/>
      <c r="L58" s="15"/>
      <c r="M58" s="8"/>
      <c r="N58" s="8"/>
      <c r="O58" s="8"/>
      <c r="P58" s="9"/>
      <c r="Q58" s="8"/>
      <c r="R58" s="9"/>
      <c r="S58" s="8"/>
      <c r="T58" s="8"/>
      <c r="U58" s="8"/>
      <c r="V58" s="8"/>
      <c r="W58" s="16"/>
      <c r="X58" s="17"/>
      <c r="Y58" s="18"/>
      <c r="Z58" s="17"/>
    </row>
    <row r="59" spans="1:26" ht="12.75" customHeight="1" x14ac:dyDescent="0.2">
      <c r="A59" s="2"/>
      <c r="B59" s="13"/>
      <c r="C59" s="13"/>
      <c r="D59" s="13"/>
      <c r="E59" s="8"/>
      <c r="F59" s="14"/>
      <c r="G59" s="9"/>
      <c r="H59" s="8"/>
      <c r="I59" s="9"/>
      <c r="J59" s="8"/>
      <c r="K59" s="8"/>
      <c r="L59" s="15"/>
      <c r="M59" s="8"/>
      <c r="N59" s="8"/>
      <c r="O59" s="8"/>
      <c r="P59" s="9"/>
      <c r="Q59" s="8"/>
      <c r="R59" s="9"/>
      <c r="S59" s="8"/>
      <c r="T59" s="8"/>
      <c r="U59" s="8"/>
      <c r="V59" s="8"/>
      <c r="W59" s="16"/>
      <c r="X59" s="17"/>
      <c r="Y59" s="18"/>
      <c r="Z59" s="17"/>
    </row>
    <row r="60" spans="1:26" ht="12.75" customHeight="1" x14ac:dyDescent="0.2">
      <c r="A60" s="2"/>
      <c r="B60" s="13"/>
      <c r="C60" s="13"/>
      <c r="D60" s="13"/>
      <c r="E60" s="8"/>
      <c r="F60" s="14"/>
      <c r="G60" s="9"/>
      <c r="H60" s="8"/>
      <c r="I60" s="9"/>
      <c r="J60" s="8"/>
      <c r="K60" s="8"/>
      <c r="L60" s="15"/>
      <c r="M60" s="8"/>
      <c r="N60" s="8"/>
      <c r="O60" s="8"/>
      <c r="P60" s="9"/>
      <c r="Q60" s="8"/>
      <c r="R60" s="9"/>
      <c r="S60" s="8"/>
      <c r="T60" s="8"/>
      <c r="U60" s="8"/>
      <c r="V60" s="8"/>
      <c r="W60" s="16"/>
      <c r="X60" s="17"/>
      <c r="Y60" s="18"/>
      <c r="Z60" s="17"/>
    </row>
    <row r="61" spans="1:26" ht="12.75" customHeight="1" x14ac:dyDescent="0.2">
      <c r="A61" s="2"/>
      <c r="B61" s="13"/>
      <c r="C61" s="13"/>
      <c r="D61" s="13"/>
      <c r="E61" s="8"/>
      <c r="F61" s="14"/>
      <c r="G61" s="9"/>
      <c r="H61" s="8"/>
      <c r="I61" s="9"/>
      <c r="J61" s="8"/>
      <c r="K61" s="8"/>
      <c r="L61" s="15"/>
      <c r="M61" s="8"/>
      <c r="N61" s="8"/>
      <c r="O61" s="8"/>
      <c r="P61" s="9"/>
      <c r="Q61" s="8"/>
      <c r="R61" s="9"/>
      <c r="S61" s="8"/>
      <c r="T61" s="8"/>
      <c r="U61" s="8"/>
      <c r="V61" s="8"/>
      <c r="W61" s="16"/>
      <c r="X61" s="17"/>
      <c r="Y61" s="18"/>
      <c r="Z61" s="17"/>
    </row>
    <row r="62" spans="1:26" ht="12.75" customHeight="1" x14ac:dyDescent="0.2">
      <c r="A62" s="2"/>
      <c r="B62" s="13"/>
      <c r="C62" s="13"/>
      <c r="D62" s="13"/>
      <c r="E62" s="8"/>
      <c r="F62" s="14"/>
      <c r="G62" s="9"/>
      <c r="H62" s="8"/>
      <c r="I62" s="9"/>
      <c r="J62" s="8"/>
      <c r="K62" s="8"/>
      <c r="L62" s="15"/>
      <c r="M62" s="8"/>
      <c r="N62" s="8"/>
      <c r="O62" s="8"/>
      <c r="P62" s="9"/>
      <c r="Q62" s="8"/>
      <c r="R62" s="9"/>
      <c r="S62" s="8"/>
      <c r="T62" s="8"/>
      <c r="U62" s="8"/>
      <c r="V62" s="8"/>
      <c r="W62" s="16"/>
      <c r="X62" s="17"/>
      <c r="Y62" s="18"/>
      <c r="Z62" s="17"/>
    </row>
    <row r="63" spans="1:26" ht="12.75" customHeight="1" x14ac:dyDescent="0.2">
      <c r="A63" s="2"/>
      <c r="B63" s="13"/>
      <c r="C63" s="13"/>
      <c r="D63" s="13"/>
      <c r="E63" s="8"/>
      <c r="F63" s="14"/>
      <c r="G63" s="9"/>
      <c r="H63" s="8"/>
      <c r="I63" s="9"/>
      <c r="J63" s="8"/>
      <c r="K63" s="8"/>
      <c r="L63" s="15"/>
      <c r="M63" s="8"/>
      <c r="N63" s="8"/>
      <c r="O63" s="8"/>
      <c r="P63" s="9"/>
      <c r="Q63" s="8"/>
      <c r="R63" s="9"/>
      <c r="S63" s="8"/>
      <c r="T63" s="8"/>
      <c r="U63" s="8"/>
      <c r="V63" s="8"/>
      <c r="W63" s="16"/>
      <c r="X63" s="17"/>
      <c r="Y63" s="18"/>
      <c r="Z63" s="17"/>
    </row>
    <row r="64" spans="1:26" ht="12.75" customHeight="1" x14ac:dyDescent="0.2">
      <c r="A64" s="2"/>
      <c r="B64" s="19"/>
      <c r="C64" s="19"/>
      <c r="D64" s="19"/>
      <c r="E64" s="2"/>
      <c r="F64" s="20"/>
      <c r="G64" s="5"/>
      <c r="H64" s="2"/>
      <c r="I64" s="5"/>
      <c r="J64" s="2"/>
      <c r="K64" s="2"/>
      <c r="L64" s="21"/>
      <c r="M64" s="2"/>
      <c r="N64" s="2"/>
      <c r="O64" s="2"/>
      <c r="P64" s="5"/>
      <c r="Q64" s="2"/>
      <c r="R64" s="5"/>
      <c r="S64" s="2"/>
      <c r="T64" s="8"/>
      <c r="U64" s="8"/>
      <c r="V64" s="8"/>
      <c r="W64" s="16"/>
      <c r="X64" s="17"/>
      <c r="Y64" s="18"/>
      <c r="Z64" s="17"/>
    </row>
    <row r="65" spans="1:26" ht="12.75" customHeight="1" x14ac:dyDescent="0.2">
      <c r="A65" s="2"/>
      <c r="B65" s="13"/>
      <c r="C65" s="13"/>
      <c r="D65" s="13"/>
      <c r="E65" s="8"/>
      <c r="F65" s="14"/>
      <c r="G65" s="9"/>
      <c r="H65" s="8"/>
      <c r="I65" s="9"/>
      <c r="J65" s="8"/>
      <c r="K65" s="8"/>
      <c r="L65" s="15"/>
      <c r="M65" s="8"/>
      <c r="N65" s="8"/>
      <c r="O65" s="8"/>
      <c r="P65" s="9"/>
      <c r="Q65" s="8"/>
      <c r="R65" s="9"/>
      <c r="S65" s="8"/>
      <c r="T65" s="8"/>
      <c r="U65" s="8"/>
      <c r="V65" s="8"/>
      <c r="W65" s="16"/>
      <c r="X65" s="17"/>
      <c r="Y65" s="18"/>
      <c r="Z65" s="17"/>
    </row>
    <row r="66" spans="1:26" ht="12.75" customHeight="1" x14ac:dyDescent="0.2">
      <c r="A66" s="2"/>
      <c r="B66" s="13"/>
      <c r="C66" s="13"/>
      <c r="D66" s="13"/>
      <c r="E66" s="8"/>
      <c r="F66" s="14"/>
      <c r="G66" s="9"/>
      <c r="H66" s="8"/>
      <c r="I66" s="9"/>
      <c r="J66" s="8"/>
      <c r="K66" s="8"/>
      <c r="L66" s="15"/>
      <c r="M66" s="8"/>
      <c r="N66" s="8"/>
      <c r="O66" s="8"/>
      <c r="P66" s="9"/>
      <c r="Q66" s="8"/>
      <c r="R66" s="9"/>
      <c r="S66" s="8"/>
      <c r="T66" s="8"/>
      <c r="U66" s="8"/>
      <c r="V66" s="8"/>
      <c r="W66" s="16"/>
      <c r="X66" s="17"/>
      <c r="Y66" s="18"/>
      <c r="Z66" s="17"/>
    </row>
    <row r="67" spans="1:26" ht="12.75" customHeight="1" x14ac:dyDescent="0.2">
      <c r="A67" s="2"/>
      <c r="B67" s="13"/>
      <c r="C67" s="13"/>
      <c r="D67" s="13"/>
      <c r="E67" s="8"/>
      <c r="F67" s="14"/>
      <c r="G67" s="9"/>
      <c r="H67" s="8"/>
      <c r="I67" s="9"/>
      <c r="J67" s="8"/>
      <c r="K67" s="8"/>
      <c r="L67" s="15"/>
      <c r="M67" s="8"/>
      <c r="N67" s="8"/>
      <c r="O67" s="8"/>
      <c r="P67" s="9"/>
      <c r="Q67" s="8"/>
      <c r="R67" s="9"/>
      <c r="S67" s="8"/>
      <c r="T67" s="8"/>
      <c r="U67" s="8"/>
      <c r="V67" s="8"/>
      <c r="W67" s="16"/>
      <c r="X67" s="17"/>
      <c r="Y67" s="18"/>
      <c r="Z67" s="17"/>
    </row>
    <row r="68" spans="1:26" ht="12.75" customHeight="1" x14ac:dyDescent="0.2">
      <c r="A68" s="2"/>
      <c r="B68" s="13"/>
      <c r="C68" s="13"/>
      <c r="D68" s="13"/>
      <c r="E68" s="8"/>
      <c r="F68" s="14"/>
      <c r="G68" s="9"/>
      <c r="H68" s="8"/>
      <c r="I68" s="9"/>
      <c r="J68" s="8"/>
      <c r="K68" s="8"/>
      <c r="L68" s="15"/>
      <c r="M68" s="8"/>
      <c r="N68" s="8"/>
      <c r="O68" s="8"/>
      <c r="P68" s="9"/>
      <c r="Q68" s="8"/>
      <c r="R68" s="9"/>
      <c r="S68" s="8"/>
      <c r="T68" s="8"/>
      <c r="U68" s="8"/>
      <c r="V68" s="8"/>
      <c r="W68" s="16"/>
      <c r="X68" s="17"/>
      <c r="Y68" s="18"/>
      <c r="Z68" s="17"/>
    </row>
    <row r="69" spans="1:26" ht="12.75" customHeight="1" x14ac:dyDescent="0.2">
      <c r="A69" s="2"/>
      <c r="B69" s="13"/>
      <c r="C69" s="13"/>
      <c r="D69" s="13"/>
      <c r="E69" s="8"/>
      <c r="F69" s="14"/>
      <c r="G69" s="9"/>
      <c r="H69" s="8"/>
      <c r="I69" s="9"/>
      <c r="J69" s="8"/>
      <c r="K69" s="8"/>
      <c r="L69" s="15"/>
      <c r="M69" s="8"/>
      <c r="N69" s="8"/>
      <c r="O69" s="8"/>
      <c r="P69" s="9"/>
      <c r="Q69" s="8"/>
      <c r="R69" s="9"/>
      <c r="S69" s="8"/>
      <c r="T69" s="8"/>
      <c r="U69" s="8"/>
      <c r="V69" s="8"/>
      <c r="W69" s="16"/>
      <c r="X69" s="17"/>
      <c r="Y69" s="18"/>
      <c r="Z69" s="17"/>
    </row>
    <row r="70" spans="1:26" ht="12.75" customHeight="1" x14ac:dyDescent="0.2">
      <c r="A70" s="2"/>
      <c r="B70" s="13"/>
      <c r="C70" s="13"/>
      <c r="D70" s="13"/>
      <c r="E70" s="8"/>
      <c r="F70" s="14"/>
      <c r="G70" s="9"/>
      <c r="H70" s="8"/>
      <c r="I70" s="9"/>
      <c r="J70" s="8"/>
      <c r="K70" s="8"/>
      <c r="L70" s="15"/>
      <c r="M70" s="8"/>
      <c r="N70" s="8"/>
      <c r="O70" s="8"/>
      <c r="P70" s="9"/>
      <c r="Q70" s="8"/>
      <c r="R70" s="9"/>
      <c r="S70" s="8"/>
      <c r="T70" s="8"/>
      <c r="U70" s="8"/>
      <c r="V70" s="8"/>
      <c r="W70" s="16"/>
      <c r="X70" s="17"/>
      <c r="Y70" s="18"/>
      <c r="Z70" s="17"/>
    </row>
    <row r="71" spans="1:26" ht="12.75" customHeight="1" x14ac:dyDescent="0.2">
      <c r="A71" s="2"/>
      <c r="B71" s="13"/>
      <c r="C71" s="13"/>
      <c r="D71" s="13"/>
      <c r="E71" s="8"/>
      <c r="F71" s="14"/>
      <c r="G71" s="9"/>
      <c r="H71" s="8"/>
      <c r="I71" s="9"/>
      <c r="J71" s="8"/>
      <c r="K71" s="8"/>
      <c r="L71" s="15"/>
      <c r="M71" s="8"/>
      <c r="N71" s="8"/>
      <c r="O71" s="8"/>
      <c r="P71" s="9"/>
      <c r="Q71" s="8"/>
      <c r="R71" s="9"/>
      <c r="S71" s="8"/>
      <c r="T71" s="8"/>
      <c r="U71" s="8"/>
      <c r="V71" s="8"/>
      <c r="W71" s="16"/>
      <c r="X71" s="17"/>
      <c r="Y71" s="18"/>
      <c r="Z71" s="17"/>
    </row>
    <row r="72" spans="1:26" ht="12.75" customHeight="1" x14ac:dyDescent="0.2">
      <c r="A72" s="2"/>
      <c r="B72" s="13"/>
      <c r="C72" s="13"/>
      <c r="D72" s="13"/>
      <c r="E72" s="8"/>
      <c r="F72" s="14"/>
      <c r="G72" s="9"/>
      <c r="H72" s="8"/>
      <c r="I72" s="9"/>
      <c r="J72" s="8"/>
      <c r="K72" s="8"/>
      <c r="L72" s="15"/>
      <c r="M72" s="8"/>
      <c r="N72" s="8"/>
      <c r="O72" s="8"/>
      <c r="P72" s="9"/>
      <c r="Q72" s="8"/>
      <c r="R72" s="9"/>
      <c r="S72" s="8"/>
      <c r="T72" s="8"/>
      <c r="U72" s="8"/>
      <c r="V72" s="8"/>
      <c r="W72" s="16"/>
      <c r="X72" s="17"/>
      <c r="Y72" s="18"/>
      <c r="Z72" s="17"/>
    </row>
    <row r="73" spans="1:26" ht="12.75" customHeight="1" x14ac:dyDescent="0.2">
      <c r="A73" s="2"/>
      <c r="B73" s="13"/>
      <c r="C73" s="13"/>
      <c r="D73" s="13"/>
      <c r="E73" s="8"/>
      <c r="F73" s="14"/>
      <c r="G73" s="9"/>
      <c r="H73" s="8"/>
      <c r="I73" s="9"/>
      <c r="J73" s="8"/>
      <c r="K73" s="8"/>
      <c r="L73" s="15"/>
      <c r="M73" s="8"/>
      <c r="N73" s="8"/>
      <c r="O73" s="8"/>
      <c r="P73" s="9"/>
      <c r="Q73" s="8"/>
      <c r="R73" s="9"/>
      <c r="S73" s="8"/>
      <c r="T73" s="8"/>
      <c r="U73" s="8"/>
      <c r="V73" s="8"/>
      <c r="W73" s="16"/>
      <c r="X73" s="17"/>
      <c r="Y73" s="18"/>
      <c r="Z73" s="17"/>
    </row>
    <row r="74" spans="1:26" ht="12.75" customHeight="1" x14ac:dyDescent="0.2">
      <c r="A74" s="2"/>
      <c r="B74" s="13"/>
      <c r="C74" s="13"/>
      <c r="D74" s="13"/>
      <c r="E74" s="8"/>
      <c r="F74" s="14"/>
      <c r="G74" s="9"/>
      <c r="H74" s="8"/>
      <c r="I74" s="9"/>
      <c r="J74" s="8"/>
      <c r="K74" s="8"/>
      <c r="L74" s="15"/>
      <c r="M74" s="8"/>
      <c r="N74" s="8"/>
      <c r="O74" s="8"/>
      <c r="P74" s="9"/>
      <c r="Q74" s="8"/>
      <c r="R74" s="9"/>
      <c r="S74" s="8"/>
      <c r="T74" s="8"/>
      <c r="U74" s="8"/>
      <c r="V74" s="8"/>
      <c r="W74" s="16"/>
      <c r="X74" s="17"/>
      <c r="Y74" s="18"/>
      <c r="Z74" s="17"/>
    </row>
    <row r="75" spans="1:26" ht="12.75" customHeight="1" x14ac:dyDescent="0.2">
      <c r="A75" s="2"/>
      <c r="B75" s="13"/>
      <c r="C75" s="13"/>
      <c r="D75" s="13"/>
      <c r="E75" s="8"/>
      <c r="F75" s="14"/>
      <c r="G75" s="9"/>
      <c r="H75" s="8"/>
      <c r="I75" s="9"/>
      <c r="J75" s="8"/>
      <c r="K75" s="8"/>
      <c r="L75" s="15"/>
      <c r="M75" s="8"/>
      <c r="N75" s="8"/>
      <c r="O75" s="8"/>
      <c r="P75" s="9"/>
      <c r="Q75" s="8"/>
      <c r="R75" s="9"/>
      <c r="S75" s="8"/>
      <c r="T75" s="8"/>
      <c r="U75" s="8"/>
      <c r="V75" s="8"/>
      <c r="W75" s="16"/>
      <c r="X75" s="17"/>
      <c r="Y75" s="18"/>
      <c r="Z75" s="17"/>
    </row>
    <row r="76" spans="1:26" ht="12.75" customHeight="1" x14ac:dyDescent="0.2">
      <c r="A76" s="2"/>
      <c r="B76" s="13"/>
      <c r="C76" s="13"/>
      <c r="D76" s="13"/>
      <c r="E76" s="8"/>
      <c r="F76" s="14"/>
      <c r="G76" s="9"/>
      <c r="H76" s="8"/>
      <c r="I76" s="9"/>
      <c r="J76" s="8"/>
      <c r="K76" s="8"/>
      <c r="L76" s="15"/>
      <c r="M76" s="8"/>
      <c r="N76" s="8"/>
      <c r="O76" s="8"/>
      <c r="P76" s="9"/>
      <c r="Q76" s="8"/>
      <c r="R76" s="9"/>
      <c r="S76" s="8"/>
      <c r="T76" s="8"/>
      <c r="U76" s="8"/>
      <c r="V76" s="8"/>
      <c r="W76" s="16"/>
      <c r="X76" s="17"/>
      <c r="Y76" s="18"/>
      <c r="Z76" s="17"/>
    </row>
    <row r="77" spans="1:26" ht="12.75" customHeight="1" x14ac:dyDescent="0.2">
      <c r="A77" s="2"/>
      <c r="B77" s="13"/>
      <c r="C77" s="13"/>
      <c r="D77" s="13"/>
      <c r="E77" s="8"/>
      <c r="F77" s="14"/>
      <c r="G77" s="9"/>
      <c r="H77" s="8"/>
      <c r="I77" s="9"/>
      <c r="J77" s="8"/>
      <c r="K77" s="8"/>
      <c r="L77" s="15"/>
      <c r="M77" s="8"/>
      <c r="N77" s="8"/>
      <c r="O77" s="8"/>
      <c r="P77" s="9"/>
      <c r="Q77" s="8"/>
      <c r="R77" s="9"/>
      <c r="S77" s="8"/>
      <c r="T77" s="8"/>
      <c r="U77" s="8"/>
      <c r="V77" s="8"/>
      <c r="W77" s="16"/>
      <c r="X77" s="17"/>
      <c r="Y77" s="18"/>
      <c r="Z77" s="17"/>
    </row>
    <row r="78" spans="1:26" ht="12.75" customHeight="1" x14ac:dyDescent="0.2">
      <c r="A78" s="2"/>
      <c r="B78" s="13"/>
      <c r="C78" s="13"/>
      <c r="D78" s="13"/>
      <c r="E78" s="8"/>
      <c r="F78" s="14"/>
      <c r="G78" s="9"/>
      <c r="H78" s="8"/>
      <c r="I78" s="9"/>
      <c r="J78" s="8"/>
      <c r="K78" s="8"/>
      <c r="L78" s="15"/>
      <c r="M78" s="8"/>
      <c r="N78" s="8"/>
      <c r="O78" s="8"/>
      <c r="P78" s="9"/>
      <c r="Q78" s="8"/>
      <c r="R78" s="9"/>
      <c r="S78" s="8"/>
      <c r="T78" s="8"/>
      <c r="U78" s="8"/>
      <c r="V78" s="8"/>
      <c r="W78" s="16"/>
      <c r="X78" s="17"/>
      <c r="Y78" s="18"/>
      <c r="Z78" s="17"/>
    </row>
    <row r="79" spans="1:26" ht="12.75" customHeight="1" x14ac:dyDescent="0.2">
      <c r="A79" s="2"/>
      <c r="B79" s="13"/>
      <c r="C79" s="13"/>
      <c r="D79" s="13"/>
      <c r="E79" s="8"/>
      <c r="F79" s="14"/>
      <c r="G79" s="9"/>
      <c r="H79" s="8"/>
      <c r="I79" s="9"/>
      <c r="J79" s="8"/>
      <c r="K79" s="8"/>
      <c r="L79" s="15"/>
      <c r="M79" s="8"/>
      <c r="N79" s="8"/>
      <c r="O79" s="8"/>
      <c r="P79" s="9"/>
      <c r="Q79" s="8"/>
      <c r="R79" s="9"/>
      <c r="S79" s="8"/>
      <c r="T79" s="8"/>
      <c r="U79" s="8"/>
      <c r="V79" s="8"/>
      <c r="W79" s="16"/>
      <c r="X79" s="17"/>
      <c r="Y79" s="18"/>
      <c r="Z79" s="17"/>
    </row>
    <row r="80" spans="1:26" ht="12.75" customHeight="1" x14ac:dyDescent="0.2">
      <c r="A80" s="2"/>
      <c r="B80" s="13"/>
      <c r="C80" s="13"/>
      <c r="D80" s="13"/>
      <c r="E80" s="8"/>
      <c r="F80" s="14"/>
      <c r="G80" s="9"/>
      <c r="H80" s="8"/>
      <c r="I80" s="9"/>
      <c r="J80" s="8"/>
      <c r="K80" s="8"/>
      <c r="L80" s="15"/>
      <c r="M80" s="8"/>
      <c r="N80" s="8"/>
      <c r="O80" s="8"/>
      <c r="P80" s="9"/>
      <c r="Q80" s="8"/>
      <c r="R80" s="9"/>
      <c r="S80" s="8"/>
      <c r="T80" s="8"/>
      <c r="U80" s="8"/>
      <c r="V80" s="8"/>
      <c r="W80" s="16"/>
      <c r="X80" s="17"/>
      <c r="Y80" s="18"/>
      <c r="Z80" s="17"/>
    </row>
    <row r="81" spans="1:26" ht="12.75" customHeight="1" x14ac:dyDescent="0.2">
      <c r="A81" s="2"/>
      <c r="B81" s="13"/>
      <c r="C81" s="13"/>
      <c r="D81" s="13"/>
      <c r="E81" s="8"/>
      <c r="F81" s="14"/>
      <c r="G81" s="9"/>
      <c r="H81" s="8"/>
      <c r="I81" s="9"/>
      <c r="J81" s="8"/>
      <c r="K81" s="8"/>
      <c r="L81" s="15"/>
      <c r="M81" s="8"/>
      <c r="N81" s="8"/>
      <c r="O81" s="8"/>
      <c r="P81" s="9"/>
      <c r="Q81" s="8"/>
      <c r="R81" s="9"/>
      <c r="S81" s="8"/>
      <c r="T81" s="8"/>
      <c r="U81" s="8"/>
      <c r="V81" s="8"/>
      <c r="W81" s="16"/>
      <c r="X81" s="17"/>
      <c r="Y81" s="18"/>
      <c r="Z81" s="17"/>
    </row>
    <row r="82" spans="1:26" ht="12.75" customHeight="1" x14ac:dyDescent="0.2">
      <c r="A82" s="2"/>
      <c r="B82" s="13"/>
      <c r="C82" s="13"/>
      <c r="D82" s="13"/>
      <c r="E82" s="8"/>
      <c r="F82" s="14"/>
      <c r="G82" s="9"/>
      <c r="H82" s="8"/>
      <c r="I82" s="9"/>
      <c r="J82" s="8"/>
      <c r="K82" s="8"/>
      <c r="L82" s="15"/>
      <c r="M82" s="8"/>
      <c r="N82" s="8"/>
      <c r="O82" s="8"/>
      <c r="P82" s="9"/>
      <c r="Q82" s="8"/>
      <c r="R82" s="9"/>
      <c r="S82" s="8"/>
      <c r="T82" s="8"/>
      <c r="U82" s="8"/>
      <c r="V82" s="8"/>
      <c r="W82" s="16"/>
      <c r="X82" s="17"/>
      <c r="Y82" s="18"/>
      <c r="Z82" s="17"/>
    </row>
    <row r="83" spans="1:26" ht="12.75" customHeight="1" x14ac:dyDescent="0.2">
      <c r="A83" s="2"/>
      <c r="B83" s="13"/>
      <c r="C83" s="13"/>
      <c r="D83" s="13"/>
      <c r="E83" s="8"/>
      <c r="F83" s="14"/>
      <c r="G83" s="9"/>
      <c r="H83" s="8"/>
      <c r="I83" s="9"/>
      <c r="J83" s="8"/>
      <c r="K83" s="8"/>
      <c r="L83" s="15"/>
      <c r="M83" s="8"/>
      <c r="N83" s="8"/>
      <c r="O83" s="8"/>
      <c r="P83" s="9"/>
      <c r="Q83" s="8"/>
      <c r="R83" s="9"/>
      <c r="S83" s="8"/>
      <c r="T83" s="8"/>
      <c r="U83" s="8"/>
      <c r="V83" s="8"/>
      <c r="W83" s="16"/>
      <c r="X83" s="17"/>
      <c r="Y83" s="18"/>
      <c r="Z83" s="17"/>
    </row>
    <row r="84" spans="1:26" ht="12.75" customHeight="1" x14ac:dyDescent="0.2">
      <c r="A84" s="2"/>
      <c r="B84" s="13"/>
      <c r="C84" s="13"/>
      <c r="D84" s="13"/>
      <c r="E84" s="8"/>
      <c r="F84" s="14"/>
      <c r="G84" s="9"/>
      <c r="H84" s="8"/>
      <c r="I84" s="9"/>
      <c r="J84" s="8"/>
      <c r="K84" s="8"/>
      <c r="L84" s="15"/>
      <c r="M84" s="8"/>
      <c r="N84" s="8"/>
      <c r="O84" s="8"/>
      <c r="P84" s="9"/>
      <c r="Q84" s="8"/>
      <c r="R84" s="9"/>
      <c r="S84" s="8"/>
      <c r="T84" s="8"/>
      <c r="U84" s="8"/>
      <c r="V84" s="8"/>
      <c r="W84" s="16"/>
      <c r="X84" s="17"/>
      <c r="Y84" s="18"/>
      <c r="Z84" s="17"/>
    </row>
    <row r="85" spans="1:26" ht="12.75" customHeight="1" x14ac:dyDescent="0.2">
      <c r="A85" s="2"/>
      <c r="B85" s="13"/>
      <c r="C85" s="13"/>
      <c r="D85" s="13"/>
      <c r="E85" s="8"/>
      <c r="F85" s="14"/>
      <c r="G85" s="9"/>
      <c r="H85" s="8"/>
      <c r="I85" s="9"/>
      <c r="J85" s="8"/>
      <c r="K85" s="8"/>
      <c r="L85" s="15"/>
      <c r="M85" s="8"/>
      <c r="N85" s="8"/>
      <c r="O85" s="8"/>
      <c r="P85" s="9"/>
      <c r="Q85" s="8"/>
      <c r="R85" s="9"/>
      <c r="S85" s="8"/>
      <c r="T85" s="8"/>
      <c r="U85" s="8"/>
      <c r="V85" s="8"/>
      <c r="W85" s="16"/>
      <c r="X85" s="17"/>
      <c r="Y85" s="18"/>
      <c r="Z85" s="17"/>
    </row>
    <row r="86" spans="1:26" ht="12.75" customHeight="1" x14ac:dyDescent="0.2">
      <c r="A86" s="2"/>
      <c r="B86" s="13"/>
      <c r="C86" s="13"/>
      <c r="D86" s="13"/>
      <c r="E86" s="8"/>
      <c r="F86" s="14"/>
      <c r="G86" s="9"/>
      <c r="H86" s="8"/>
      <c r="I86" s="9"/>
      <c r="J86" s="8"/>
      <c r="K86" s="8"/>
      <c r="L86" s="15"/>
      <c r="M86" s="8"/>
      <c r="N86" s="8"/>
      <c r="O86" s="8"/>
      <c r="P86" s="9"/>
      <c r="Q86" s="8"/>
      <c r="R86" s="9"/>
      <c r="S86" s="8"/>
      <c r="T86" s="8"/>
      <c r="U86" s="8"/>
      <c r="V86" s="8"/>
      <c r="W86" s="16"/>
      <c r="X86" s="17"/>
      <c r="Y86" s="18"/>
      <c r="Z86" s="17"/>
    </row>
    <row r="87" spans="1:26" ht="12.75" customHeight="1" x14ac:dyDescent="0.2">
      <c r="A87" s="2"/>
      <c r="B87" s="13"/>
      <c r="C87" s="13"/>
      <c r="D87" s="13"/>
      <c r="E87" s="8"/>
      <c r="F87" s="14"/>
      <c r="G87" s="9"/>
      <c r="H87" s="8"/>
      <c r="I87" s="9"/>
      <c r="J87" s="8"/>
      <c r="K87" s="8"/>
      <c r="L87" s="15"/>
      <c r="M87" s="8"/>
      <c r="N87" s="8"/>
      <c r="O87" s="8"/>
      <c r="P87" s="9"/>
      <c r="Q87" s="8"/>
      <c r="R87" s="9"/>
      <c r="S87" s="8"/>
      <c r="T87" s="8"/>
      <c r="U87" s="8"/>
      <c r="V87" s="8"/>
      <c r="W87" s="16"/>
      <c r="X87" s="17"/>
      <c r="Y87" s="18"/>
      <c r="Z87" s="17"/>
    </row>
    <row r="88" spans="1:26" ht="12.75" customHeight="1" x14ac:dyDescent="0.2">
      <c r="A88" s="2"/>
      <c r="B88" s="13"/>
      <c r="C88" s="13"/>
      <c r="D88" s="13"/>
      <c r="E88" s="8"/>
      <c r="F88" s="14"/>
      <c r="G88" s="9"/>
      <c r="H88" s="8"/>
      <c r="I88" s="9"/>
      <c r="J88" s="8"/>
      <c r="K88" s="8"/>
      <c r="L88" s="15"/>
      <c r="M88" s="8"/>
      <c r="N88" s="8"/>
      <c r="O88" s="8"/>
      <c r="P88" s="9"/>
      <c r="Q88" s="8"/>
      <c r="R88" s="9"/>
      <c r="S88" s="8"/>
      <c r="T88" s="8"/>
      <c r="U88" s="8"/>
      <c r="V88" s="8"/>
      <c r="W88" s="16"/>
      <c r="X88" s="17"/>
      <c r="Y88" s="18"/>
      <c r="Z88" s="17"/>
    </row>
    <row r="89" spans="1:26" ht="12.75" customHeight="1" x14ac:dyDescent="0.2">
      <c r="A89" s="2"/>
      <c r="B89" s="13"/>
      <c r="C89" s="13"/>
      <c r="D89" s="13"/>
      <c r="E89" s="8"/>
      <c r="F89" s="14"/>
      <c r="G89" s="9"/>
      <c r="H89" s="8"/>
      <c r="I89" s="9"/>
      <c r="J89" s="8"/>
      <c r="K89" s="8"/>
      <c r="L89" s="15"/>
      <c r="M89" s="8"/>
      <c r="N89" s="8"/>
      <c r="O89" s="8"/>
      <c r="P89" s="9"/>
      <c r="Q89" s="8"/>
      <c r="R89" s="9"/>
      <c r="S89" s="8"/>
      <c r="T89" s="8"/>
      <c r="U89" s="8"/>
      <c r="V89" s="8"/>
      <c r="W89" s="16"/>
      <c r="X89" s="17"/>
      <c r="Y89" s="18"/>
      <c r="Z89" s="17"/>
    </row>
    <row r="90" spans="1:26" ht="12.75" customHeight="1" x14ac:dyDescent="0.2">
      <c r="A90" s="2"/>
      <c r="B90" s="13"/>
      <c r="C90" s="13"/>
      <c r="D90" s="13"/>
      <c r="E90" s="8"/>
      <c r="F90" s="14"/>
      <c r="G90" s="9"/>
      <c r="H90" s="8"/>
      <c r="I90" s="9"/>
      <c r="J90" s="8"/>
      <c r="K90" s="8"/>
      <c r="L90" s="15"/>
      <c r="M90" s="8"/>
      <c r="N90" s="8"/>
      <c r="O90" s="8"/>
      <c r="P90" s="9"/>
      <c r="Q90" s="8"/>
      <c r="R90" s="9"/>
      <c r="S90" s="8"/>
      <c r="T90" s="8"/>
      <c r="U90" s="8"/>
      <c r="V90" s="8"/>
      <c r="W90" s="16"/>
      <c r="X90" s="17"/>
      <c r="Y90" s="18"/>
      <c r="Z90" s="17"/>
    </row>
    <row r="91" spans="1:26" ht="12.75" customHeight="1" x14ac:dyDescent="0.2">
      <c r="A91" s="2"/>
      <c r="B91" s="13"/>
      <c r="C91" s="13"/>
      <c r="D91" s="13"/>
      <c r="E91" s="8"/>
      <c r="F91" s="14"/>
      <c r="G91" s="9"/>
      <c r="H91" s="8"/>
      <c r="I91" s="9"/>
      <c r="J91" s="8"/>
      <c r="K91" s="8"/>
      <c r="L91" s="15"/>
      <c r="M91" s="8"/>
      <c r="N91" s="8"/>
      <c r="O91" s="8"/>
      <c r="P91" s="9"/>
      <c r="Q91" s="8"/>
      <c r="R91" s="9"/>
      <c r="S91" s="8"/>
      <c r="T91" s="8"/>
      <c r="U91" s="8"/>
      <c r="V91" s="8"/>
      <c r="W91" s="16"/>
      <c r="X91" s="17"/>
      <c r="Y91" s="18"/>
      <c r="Z91" s="17"/>
    </row>
    <row r="92" spans="1:26" ht="12.75" customHeight="1" x14ac:dyDescent="0.2">
      <c r="A92" s="2"/>
      <c r="B92" s="13"/>
      <c r="C92" s="13"/>
      <c r="D92" s="13"/>
      <c r="E92" s="8"/>
      <c r="F92" s="14"/>
      <c r="G92" s="9"/>
      <c r="H92" s="8"/>
      <c r="I92" s="9"/>
      <c r="J92" s="8"/>
      <c r="K92" s="8"/>
      <c r="L92" s="15"/>
      <c r="M92" s="8"/>
      <c r="N92" s="8"/>
      <c r="O92" s="8"/>
      <c r="P92" s="9"/>
      <c r="Q92" s="8"/>
      <c r="R92" s="9"/>
      <c r="S92" s="8"/>
      <c r="T92" s="8"/>
      <c r="U92" s="8"/>
      <c r="V92" s="8"/>
      <c r="W92" s="16"/>
      <c r="X92" s="17"/>
      <c r="Y92" s="18"/>
      <c r="Z92" s="17"/>
    </row>
    <row r="93" spans="1:26" ht="12.75" customHeight="1" x14ac:dyDescent="0.2">
      <c r="A93" s="2"/>
      <c r="B93" s="13"/>
      <c r="C93" s="13"/>
      <c r="D93" s="13"/>
      <c r="E93" s="8"/>
      <c r="F93" s="14"/>
      <c r="G93" s="9"/>
      <c r="H93" s="8"/>
      <c r="I93" s="9"/>
      <c r="J93" s="8"/>
      <c r="K93" s="8"/>
      <c r="L93" s="15"/>
      <c r="M93" s="8"/>
      <c r="N93" s="8"/>
      <c r="O93" s="8"/>
      <c r="P93" s="9"/>
      <c r="Q93" s="8"/>
      <c r="R93" s="9"/>
      <c r="S93" s="8"/>
      <c r="T93" s="8"/>
      <c r="U93" s="8"/>
      <c r="V93" s="8"/>
      <c r="W93" s="16"/>
      <c r="X93" s="17"/>
      <c r="Y93" s="18"/>
      <c r="Z93" s="17"/>
    </row>
    <row r="94" spans="1:26" ht="12.75" customHeight="1" x14ac:dyDescent="0.2">
      <c r="A94" s="2"/>
      <c r="B94" s="13"/>
      <c r="C94" s="13"/>
      <c r="D94" s="13"/>
      <c r="E94" s="8"/>
      <c r="F94" s="14"/>
      <c r="G94" s="9"/>
      <c r="H94" s="8"/>
      <c r="I94" s="9"/>
      <c r="J94" s="8"/>
      <c r="K94" s="8"/>
      <c r="L94" s="15"/>
      <c r="M94" s="8"/>
      <c r="N94" s="8"/>
      <c r="O94" s="8"/>
      <c r="P94" s="9"/>
      <c r="Q94" s="8"/>
      <c r="R94" s="9"/>
      <c r="S94" s="8"/>
      <c r="T94" s="8"/>
      <c r="U94" s="8"/>
      <c r="V94" s="8"/>
      <c r="W94" s="16"/>
      <c r="X94" s="17"/>
      <c r="Y94" s="18"/>
      <c r="Z94" s="17"/>
    </row>
    <row r="95" spans="1:26" ht="12.75" customHeight="1" x14ac:dyDescent="0.2">
      <c r="A95" s="2"/>
      <c r="B95" s="13"/>
      <c r="C95" s="13"/>
      <c r="D95" s="13"/>
      <c r="E95" s="8"/>
      <c r="F95" s="14"/>
      <c r="G95" s="9"/>
      <c r="H95" s="8"/>
      <c r="I95" s="9"/>
      <c r="J95" s="8"/>
      <c r="K95" s="8"/>
      <c r="L95" s="15"/>
      <c r="M95" s="8"/>
      <c r="N95" s="8"/>
      <c r="O95" s="8"/>
      <c r="P95" s="9"/>
      <c r="Q95" s="8"/>
      <c r="R95" s="9"/>
      <c r="S95" s="8"/>
      <c r="T95" s="8"/>
      <c r="U95" s="8"/>
      <c r="V95" s="8"/>
      <c r="W95" s="16"/>
      <c r="X95" s="17"/>
      <c r="Y95" s="18"/>
      <c r="Z95" s="17"/>
    </row>
    <row r="96" spans="1:26" ht="12.75" customHeight="1" x14ac:dyDescent="0.2">
      <c r="A96" s="2"/>
      <c r="B96" s="13"/>
      <c r="C96" s="13"/>
      <c r="D96" s="13"/>
      <c r="E96" s="8"/>
      <c r="F96" s="14"/>
      <c r="G96" s="9"/>
      <c r="H96" s="8"/>
      <c r="I96" s="9"/>
      <c r="J96" s="8"/>
      <c r="K96" s="8"/>
      <c r="L96" s="15"/>
      <c r="M96" s="8"/>
      <c r="N96" s="8"/>
      <c r="O96" s="8"/>
      <c r="P96" s="9"/>
      <c r="Q96" s="8"/>
      <c r="R96" s="9"/>
      <c r="S96" s="8"/>
      <c r="T96" s="8"/>
      <c r="U96" s="8"/>
      <c r="V96" s="8"/>
      <c r="W96" s="16"/>
      <c r="X96" s="17"/>
      <c r="Y96" s="18"/>
      <c r="Z96" s="17"/>
    </row>
    <row r="97" spans="1:26" ht="12.75" customHeight="1" x14ac:dyDescent="0.2">
      <c r="A97" s="2"/>
      <c r="B97" s="13"/>
      <c r="C97" s="13"/>
      <c r="D97" s="13"/>
      <c r="E97" s="8"/>
      <c r="F97" s="14"/>
      <c r="G97" s="9"/>
      <c r="H97" s="8"/>
      <c r="I97" s="9"/>
      <c r="J97" s="8"/>
      <c r="K97" s="8"/>
      <c r="L97" s="15"/>
      <c r="M97" s="8"/>
      <c r="N97" s="8"/>
      <c r="O97" s="8"/>
      <c r="P97" s="9"/>
      <c r="Q97" s="8"/>
      <c r="R97" s="9"/>
      <c r="S97" s="8"/>
      <c r="T97" s="8"/>
      <c r="U97" s="8"/>
      <c r="V97" s="8"/>
      <c r="W97" s="16"/>
      <c r="X97" s="17"/>
      <c r="Y97" s="18"/>
      <c r="Z97" s="17"/>
    </row>
    <row r="98" spans="1:26" ht="12.75" customHeight="1" x14ac:dyDescent="0.2">
      <c r="A98" s="2"/>
      <c r="B98" s="13"/>
      <c r="C98" s="13"/>
      <c r="D98" s="13"/>
      <c r="E98" s="8"/>
      <c r="F98" s="14"/>
      <c r="G98" s="9"/>
      <c r="H98" s="8"/>
      <c r="I98" s="9"/>
      <c r="J98" s="8"/>
      <c r="K98" s="8"/>
      <c r="L98" s="15"/>
      <c r="M98" s="8"/>
      <c r="N98" s="8"/>
      <c r="O98" s="8"/>
      <c r="P98" s="9"/>
      <c r="Q98" s="8"/>
      <c r="R98" s="9"/>
      <c r="S98" s="8"/>
      <c r="T98" s="8"/>
      <c r="U98" s="8"/>
      <c r="V98" s="8"/>
      <c r="W98" s="16"/>
      <c r="X98" s="17"/>
      <c r="Y98" s="18"/>
      <c r="Z98" s="17"/>
    </row>
    <row r="99" spans="1:26" ht="12.75" customHeight="1" x14ac:dyDescent="0.2">
      <c r="A99" s="2"/>
      <c r="B99" s="13"/>
      <c r="C99" s="13"/>
      <c r="D99" s="13"/>
      <c r="E99" s="8"/>
      <c r="F99" s="14"/>
      <c r="G99" s="9"/>
      <c r="H99" s="8"/>
      <c r="I99" s="9"/>
      <c r="J99" s="8"/>
      <c r="K99" s="8"/>
      <c r="L99" s="15"/>
      <c r="M99" s="8"/>
      <c r="N99" s="8"/>
      <c r="O99" s="8"/>
      <c r="P99" s="9"/>
      <c r="Q99" s="8"/>
      <c r="R99" s="9"/>
      <c r="S99" s="8"/>
      <c r="T99" s="8"/>
      <c r="U99" s="8"/>
      <c r="V99" s="8"/>
      <c r="W99" s="16"/>
      <c r="X99" s="17"/>
      <c r="Y99" s="18"/>
      <c r="Z99" s="17"/>
    </row>
    <row r="100" spans="1:26" ht="12.75" customHeight="1" x14ac:dyDescent="0.2">
      <c r="A100" s="2"/>
      <c r="B100" s="13"/>
      <c r="C100" s="13"/>
      <c r="D100" s="13"/>
      <c r="E100" s="8"/>
      <c r="F100" s="14"/>
      <c r="G100" s="9"/>
      <c r="H100" s="8"/>
      <c r="I100" s="9"/>
      <c r="J100" s="8"/>
      <c r="K100" s="8"/>
      <c r="L100" s="15"/>
      <c r="M100" s="8"/>
      <c r="N100" s="8"/>
      <c r="O100" s="8"/>
      <c r="P100" s="9"/>
      <c r="Q100" s="8"/>
      <c r="R100" s="9"/>
      <c r="S100" s="8"/>
      <c r="T100" s="8"/>
      <c r="U100" s="8"/>
      <c r="V100" s="8"/>
      <c r="W100" s="16"/>
      <c r="X100" s="17"/>
      <c r="Y100" s="18"/>
      <c r="Z100" s="17"/>
    </row>
    <row r="101" spans="1:26" ht="12.75" customHeight="1" x14ac:dyDescent="0.2">
      <c r="A101" s="2"/>
      <c r="B101" s="13"/>
      <c r="C101" s="13"/>
      <c r="D101" s="13"/>
      <c r="E101" s="8"/>
      <c r="F101" s="14"/>
      <c r="G101" s="9"/>
      <c r="H101" s="8"/>
      <c r="I101" s="9"/>
      <c r="J101" s="8"/>
      <c r="K101" s="8"/>
      <c r="L101" s="15"/>
      <c r="M101" s="8"/>
      <c r="N101" s="8"/>
      <c r="O101" s="8"/>
      <c r="P101" s="9"/>
      <c r="Q101" s="8"/>
      <c r="R101" s="9"/>
      <c r="S101" s="8"/>
      <c r="T101" s="8"/>
      <c r="U101" s="8"/>
      <c r="V101" s="8"/>
      <c r="W101" s="16"/>
      <c r="X101" s="17"/>
      <c r="Y101" s="18"/>
      <c r="Z101" s="17"/>
    </row>
    <row r="102" spans="1:26" ht="12.75" customHeight="1" x14ac:dyDescent="0.2">
      <c r="A102" s="2"/>
      <c r="B102" s="13"/>
      <c r="C102" s="13"/>
      <c r="D102" s="13"/>
      <c r="E102" s="8"/>
      <c r="F102" s="14"/>
      <c r="G102" s="9"/>
      <c r="H102" s="8"/>
      <c r="I102" s="9"/>
      <c r="J102" s="8"/>
      <c r="K102" s="8"/>
      <c r="L102" s="15"/>
      <c r="M102" s="8"/>
      <c r="N102" s="8"/>
      <c r="O102" s="8"/>
      <c r="P102" s="9"/>
      <c r="Q102" s="8"/>
      <c r="R102" s="9"/>
      <c r="S102" s="8"/>
      <c r="T102" s="8"/>
      <c r="U102" s="8"/>
      <c r="V102" s="8"/>
      <c r="W102" s="16"/>
      <c r="X102" s="17"/>
      <c r="Y102" s="18"/>
      <c r="Z102" s="17"/>
    </row>
    <row r="103" spans="1:26" ht="12.75" customHeight="1" x14ac:dyDescent="0.2">
      <c r="A103" s="2"/>
      <c r="B103" s="13"/>
      <c r="C103" s="13"/>
      <c r="D103" s="13"/>
      <c r="E103" s="8"/>
      <c r="F103" s="14"/>
      <c r="G103" s="9"/>
      <c r="H103" s="8"/>
      <c r="I103" s="9"/>
      <c r="J103" s="8"/>
      <c r="K103" s="8"/>
      <c r="L103" s="15"/>
      <c r="M103" s="8"/>
      <c r="N103" s="8"/>
      <c r="O103" s="8"/>
      <c r="P103" s="9"/>
      <c r="Q103" s="8"/>
      <c r="R103" s="9"/>
      <c r="S103" s="8"/>
      <c r="T103" s="8"/>
      <c r="U103" s="8"/>
      <c r="V103" s="8"/>
      <c r="W103" s="16"/>
      <c r="X103" s="17"/>
      <c r="Y103" s="18"/>
      <c r="Z103" s="17"/>
    </row>
    <row r="104" spans="1:26" ht="12.75" customHeight="1" x14ac:dyDescent="0.2">
      <c r="A104" s="2"/>
      <c r="B104" s="13"/>
      <c r="C104" s="13"/>
      <c r="D104" s="13"/>
      <c r="E104" s="8"/>
      <c r="F104" s="14"/>
      <c r="G104" s="9"/>
      <c r="H104" s="8"/>
      <c r="I104" s="9"/>
      <c r="J104" s="8"/>
      <c r="K104" s="8"/>
      <c r="L104" s="15"/>
      <c r="M104" s="8"/>
      <c r="N104" s="8"/>
      <c r="O104" s="8"/>
      <c r="P104" s="9"/>
      <c r="Q104" s="8"/>
      <c r="R104" s="9"/>
      <c r="S104" s="8"/>
      <c r="T104" s="8"/>
      <c r="U104" s="8"/>
      <c r="V104" s="8"/>
      <c r="W104" s="16"/>
      <c r="X104" s="17"/>
      <c r="Y104" s="18"/>
      <c r="Z104" s="17"/>
    </row>
    <row r="105" spans="1:26" ht="12.75" customHeight="1" x14ac:dyDescent="0.2">
      <c r="A105" s="2"/>
      <c r="B105" s="13"/>
      <c r="C105" s="13"/>
      <c r="D105" s="13"/>
      <c r="E105" s="8"/>
      <c r="F105" s="14"/>
      <c r="G105" s="9"/>
      <c r="H105" s="8"/>
      <c r="I105" s="9"/>
      <c r="J105" s="8"/>
      <c r="K105" s="8"/>
      <c r="L105" s="15"/>
      <c r="M105" s="8"/>
      <c r="N105" s="8"/>
      <c r="O105" s="8"/>
      <c r="P105" s="9"/>
      <c r="Q105" s="8"/>
      <c r="R105" s="9"/>
      <c r="S105" s="8"/>
      <c r="T105" s="8"/>
      <c r="U105" s="8"/>
      <c r="V105" s="8"/>
      <c r="W105" s="16"/>
      <c r="X105" s="17"/>
      <c r="Y105" s="18"/>
      <c r="Z105" s="17"/>
    </row>
    <row r="106" spans="1:26" ht="12.75" customHeight="1" x14ac:dyDescent="0.2">
      <c r="A106" s="2"/>
      <c r="B106" s="13"/>
      <c r="C106" s="13"/>
      <c r="D106" s="13"/>
      <c r="E106" s="8"/>
      <c r="F106" s="14"/>
      <c r="G106" s="9"/>
      <c r="H106" s="8"/>
      <c r="I106" s="9"/>
      <c r="J106" s="8"/>
      <c r="K106" s="8"/>
      <c r="L106" s="15"/>
      <c r="M106" s="8"/>
      <c r="N106" s="8"/>
      <c r="O106" s="8"/>
      <c r="P106" s="9"/>
      <c r="Q106" s="8"/>
      <c r="R106" s="9"/>
      <c r="S106" s="8"/>
      <c r="T106" s="8"/>
      <c r="U106" s="8"/>
      <c r="V106" s="8"/>
      <c r="W106" s="16"/>
      <c r="X106" s="17"/>
      <c r="Y106" s="18"/>
      <c r="Z106" s="17"/>
    </row>
    <row r="107" spans="1:26" ht="12.75" customHeight="1" x14ac:dyDescent="0.2">
      <c r="A107" s="2"/>
      <c r="B107" s="13"/>
      <c r="C107" s="13"/>
      <c r="D107" s="13"/>
      <c r="E107" s="8"/>
      <c r="F107" s="14"/>
      <c r="G107" s="9"/>
      <c r="H107" s="8"/>
      <c r="I107" s="9"/>
      <c r="J107" s="8"/>
      <c r="K107" s="8"/>
      <c r="L107" s="15"/>
      <c r="M107" s="8"/>
      <c r="N107" s="8"/>
      <c r="O107" s="8"/>
      <c r="P107" s="9"/>
      <c r="Q107" s="8"/>
      <c r="R107" s="9"/>
      <c r="S107" s="8"/>
      <c r="T107" s="8"/>
      <c r="U107" s="8"/>
      <c r="V107" s="8"/>
      <c r="W107" s="16"/>
      <c r="X107" s="17"/>
      <c r="Y107" s="18"/>
      <c r="Z107" s="17"/>
    </row>
    <row r="108" spans="1:26" ht="12.75" customHeight="1" x14ac:dyDescent="0.2">
      <c r="A108" s="2"/>
      <c r="B108" s="13"/>
      <c r="C108" s="13"/>
      <c r="D108" s="13"/>
      <c r="E108" s="8"/>
      <c r="F108" s="14"/>
      <c r="G108" s="9"/>
      <c r="H108" s="8"/>
      <c r="I108" s="9"/>
      <c r="J108" s="8"/>
      <c r="K108" s="8"/>
      <c r="L108" s="15"/>
      <c r="M108" s="8"/>
      <c r="N108" s="8"/>
      <c r="O108" s="8"/>
      <c r="P108" s="9"/>
      <c r="Q108" s="8"/>
      <c r="R108" s="9"/>
      <c r="S108" s="8"/>
      <c r="T108" s="8"/>
      <c r="U108" s="8"/>
      <c r="V108" s="8"/>
      <c r="W108" s="16"/>
      <c r="X108" s="17"/>
      <c r="Y108" s="18"/>
      <c r="Z108" s="17"/>
    </row>
    <row r="109" spans="1:26" ht="12.75" customHeight="1" x14ac:dyDescent="0.2">
      <c r="A109" s="2"/>
      <c r="B109" s="13"/>
      <c r="C109" s="13"/>
      <c r="D109" s="13"/>
      <c r="E109" s="8"/>
      <c r="F109" s="14"/>
      <c r="G109" s="9"/>
      <c r="H109" s="8"/>
      <c r="I109" s="9"/>
      <c r="J109" s="8"/>
      <c r="K109" s="8"/>
      <c r="L109" s="15"/>
      <c r="M109" s="8"/>
      <c r="N109" s="8"/>
      <c r="O109" s="8"/>
      <c r="P109" s="9"/>
      <c r="Q109" s="8"/>
      <c r="R109" s="9"/>
      <c r="S109" s="8"/>
      <c r="T109" s="8"/>
      <c r="U109" s="8"/>
      <c r="V109" s="8"/>
      <c r="W109" s="16"/>
      <c r="X109" s="17"/>
      <c r="Y109" s="18"/>
      <c r="Z109" s="17"/>
    </row>
    <row r="110" spans="1:26" ht="12.75" customHeight="1" x14ac:dyDescent="0.2">
      <c r="A110" s="2"/>
      <c r="B110" s="13"/>
      <c r="C110" s="13"/>
      <c r="D110" s="13"/>
      <c r="E110" s="8"/>
      <c r="F110" s="14"/>
      <c r="G110" s="9"/>
      <c r="H110" s="8"/>
      <c r="I110" s="9"/>
      <c r="J110" s="8"/>
      <c r="K110" s="8"/>
      <c r="L110" s="15"/>
      <c r="M110" s="8"/>
      <c r="N110" s="8"/>
      <c r="O110" s="8"/>
      <c r="P110" s="9"/>
      <c r="Q110" s="8"/>
      <c r="R110" s="9"/>
      <c r="S110" s="8"/>
      <c r="T110" s="8"/>
      <c r="U110" s="8"/>
      <c r="V110" s="8"/>
      <c r="W110" s="16"/>
      <c r="X110" s="17"/>
      <c r="Y110" s="18"/>
      <c r="Z110" s="17"/>
    </row>
    <row r="111" spans="1:26" ht="12.75" customHeight="1" x14ac:dyDescent="0.2">
      <c r="A111" s="2"/>
      <c r="B111" s="13"/>
      <c r="C111" s="13"/>
      <c r="D111" s="13"/>
      <c r="E111" s="8"/>
      <c r="F111" s="14"/>
      <c r="G111" s="9"/>
      <c r="H111" s="8"/>
      <c r="I111" s="9"/>
      <c r="J111" s="8"/>
      <c r="K111" s="8"/>
      <c r="L111" s="15"/>
      <c r="M111" s="8"/>
      <c r="N111" s="8"/>
      <c r="O111" s="8"/>
      <c r="P111" s="9"/>
      <c r="Q111" s="8"/>
      <c r="R111" s="9"/>
      <c r="S111" s="8"/>
      <c r="T111" s="8"/>
      <c r="U111" s="8"/>
      <c r="V111" s="8"/>
      <c r="W111" s="16"/>
      <c r="X111" s="17"/>
      <c r="Y111" s="18"/>
      <c r="Z111" s="17"/>
    </row>
    <row r="112" spans="1:26" ht="12.75" customHeight="1" x14ac:dyDescent="0.2">
      <c r="A112" s="2"/>
      <c r="B112" s="13"/>
      <c r="C112" s="13"/>
      <c r="D112" s="13"/>
      <c r="E112" s="8"/>
      <c r="F112" s="14"/>
      <c r="G112" s="9"/>
      <c r="H112" s="8"/>
      <c r="I112" s="9"/>
      <c r="J112" s="8"/>
      <c r="K112" s="8"/>
      <c r="L112" s="15"/>
      <c r="M112" s="8"/>
      <c r="N112" s="8"/>
      <c r="O112" s="8"/>
      <c r="P112" s="9"/>
      <c r="Q112" s="8"/>
      <c r="R112" s="9"/>
      <c r="S112" s="8"/>
      <c r="T112" s="8"/>
      <c r="U112" s="8"/>
      <c r="V112" s="8"/>
      <c r="W112" s="16"/>
      <c r="X112" s="17"/>
      <c r="Y112" s="18"/>
      <c r="Z112" s="17"/>
    </row>
    <row r="113" spans="1:26" ht="12.75" customHeight="1" x14ac:dyDescent="0.2">
      <c r="A113" s="2"/>
      <c r="B113" s="13"/>
      <c r="C113" s="13"/>
      <c r="D113" s="13"/>
      <c r="E113" s="8"/>
      <c r="F113" s="14"/>
      <c r="G113" s="9"/>
      <c r="H113" s="8"/>
      <c r="I113" s="9"/>
      <c r="J113" s="8"/>
      <c r="K113" s="8"/>
      <c r="L113" s="15"/>
      <c r="M113" s="8"/>
      <c r="N113" s="8"/>
      <c r="O113" s="8"/>
      <c r="P113" s="9"/>
      <c r="Q113" s="8"/>
      <c r="R113" s="9"/>
      <c r="S113" s="8"/>
      <c r="T113" s="8"/>
      <c r="U113" s="8"/>
      <c r="V113" s="8"/>
      <c r="W113" s="16"/>
      <c r="X113" s="17"/>
      <c r="Y113" s="18"/>
      <c r="Z113" s="17"/>
    </row>
    <row r="114" spans="1:26" ht="12.75" customHeight="1" x14ac:dyDescent="0.2">
      <c r="A114" s="2"/>
      <c r="B114" s="13"/>
      <c r="C114" s="13"/>
      <c r="D114" s="13"/>
      <c r="E114" s="8"/>
      <c r="F114" s="14"/>
      <c r="G114" s="9"/>
      <c r="H114" s="8"/>
      <c r="I114" s="9"/>
      <c r="J114" s="8"/>
      <c r="K114" s="8"/>
      <c r="L114" s="15"/>
      <c r="M114" s="8"/>
      <c r="N114" s="8"/>
      <c r="O114" s="8"/>
      <c r="P114" s="9"/>
      <c r="Q114" s="8"/>
      <c r="R114" s="9"/>
      <c r="S114" s="8"/>
      <c r="T114" s="8"/>
      <c r="U114" s="8"/>
      <c r="V114" s="8"/>
      <c r="W114" s="16"/>
      <c r="X114" s="17"/>
      <c r="Y114" s="18"/>
      <c r="Z114" s="17"/>
    </row>
    <row r="115" spans="1:26" ht="12.75" customHeight="1" x14ac:dyDescent="0.2">
      <c r="A115" s="2"/>
      <c r="B115" s="13"/>
      <c r="C115" s="13"/>
      <c r="D115" s="13"/>
      <c r="E115" s="8"/>
      <c r="F115" s="14"/>
      <c r="G115" s="9"/>
      <c r="H115" s="8"/>
      <c r="I115" s="9"/>
      <c r="J115" s="8"/>
      <c r="K115" s="8"/>
      <c r="L115" s="15"/>
      <c r="M115" s="8"/>
      <c r="N115" s="8"/>
      <c r="O115" s="8"/>
      <c r="P115" s="9"/>
      <c r="Q115" s="8"/>
      <c r="R115" s="9"/>
      <c r="S115" s="8"/>
      <c r="T115" s="8"/>
      <c r="U115" s="8"/>
      <c r="V115" s="8"/>
      <c r="W115" s="16"/>
      <c r="X115" s="17"/>
      <c r="Y115" s="18"/>
      <c r="Z115" s="17"/>
    </row>
    <row r="116" spans="1:26" ht="12.75" customHeight="1" x14ac:dyDescent="0.2">
      <c r="A116" s="2"/>
      <c r="B116" s="13"/>
      <c r="C116" s="13"/>
      <c r="D116" s="13"/>
      <c r="E116" s="8"/>
      <c r="F116" s="14"/>
      <c r="G116" s="9"/>
      <c r="H116" s="8"/>
      <c r="I116" s="9"/>
      <c r="J116" s="8"/>
      <c r="K116" s="8"/>
      <c r="L116" s="15"/>
      <c r="M116" s="8"/>
      <c r="N116" s="8"/>
      <c r="O116" s="8"/>
      <c r="P116" s="9"/>
      <c r="Q116" s="8"/>
      <c r="R116" s="9"/>
      <c r="S116" s="8"/>
      <c r="T116" s="8"/>
      <c r="U116" s="8"/>
      <c r="V116" s="8"/>
      <c r="W116" s="16"/>
      <c r="X116" s="17"/>
      <c r="Y116" s="18"/>
      <c r="Z116" s="17"/>
    </row>
    <row r="117" spans="1:26" ht="12.75" customHeight="1" x14ac:dyDescent="0.2">
      <c r="A117" s="2"/>
      <c r="B117" s="13"/>
      <c r="C117" s="13"/>
      <c r="D117" s="13"/>
      <c r="E117" s="8"/>
      <c r="F117" s="14"/>
      <c r="G117" s="9"/>
      <c r="H117" s="8"/>
      <c r="I117" s="9"/>
      <c r="J117" s="8"/>
      <c r="K117" s="8"/>
      <c r="L117" s="15"/>
      <c r="M117" s="8"/>
      <c r="N117" s="8"/>
      <c r="O117" s="8"/>
      <c r="P117" s="9"/>
      <c r="Q117" s="8"/>
      <c r="R117" s="9"/>
      <c r="S117" s="8"/>
      <c r="T117" s="8"/>
      <c r="U117" s="8"/>
      <c r="V117" s="8"/>
      <c r="W117" s="16"/>
      <c r="X117" s="17"/>
      <c r="Y117" s="18"/>
      <c r="Z117" s="17"/>
    </row>
    <row r="118" spans="1:26" ht="12.75" customHeight="1" x14ac:dyDescent="0.2">
      <c r="A118" s="2"/>
      <c r="B118" s="13"/>
      <c r="C118" s="13"/>
      <c r="D118" s="13"/>
      <c r="E118" s="8"/>
      <c r="F118" s="14"/>
      <c r="G118" s="9"/>
      <c r="H118" s="8"/>
      <c r="I118" s="9"/>
      <c r="J118" s="8"/>
      <c r="K118" s="8"/>
      <c r="L118" s="15"/>
      <c r="M118" s="8"/>
      <c r="N118" s="8"/>
      <c r="O118" s="8"/>
      <c r="P118" s="9"/>
      <c r="Q118" s="8"/>
      <c r="R118" s="9"/>
      <c r="S118" s="8"/>
      <c r="T118" s="8"/>
      <c r="U118" s="8"/>
      <c r="V118" s="8"/>
      <c r="W118" s="16"/>
      <c r="X118" s="17"/>
      <c r="Y118" s="18"/>
      <c r="Z118" s="17"/>
    </row>
    <row r="119" spans="1:26" ht="12.75" customHeight="1" x14ac:dyDescent="0.2">
      <c r="A119" s="2"/>
      <c r="B119" s="13"/>
      <c r="C119" s="13"/>
      <c r="D119" s="13"/>
      <c r="E119" s="8"/>
      <c r="F119" s="14"/>
      <c r="G119" s="9"/>
      <c r="H119" s="8"/>
      <c r="I119" s="9"/>
      <c r="J119" s="8"/>
      <c r="K119" s="8"/>
      <c r="L119" s="15"/>
      <c r="M119" s="8"/>
      <c r="N119" s="8"/>
      <c r="O119" s="8"/>
      <c r="P119" s="9"/>
      <c r="Q119" s="8"/>
      <c r="R119" s="9"/>
      <c r="S119" s="8"/>
      <c r="T119" s="8"/>
      <c r="U119" s="8"/>
      <c r="V119" s="8"/>
      <c r="W119" s="16"/>
      <c r="X119" s="17"/>
      <c r="Y119" s="18"/>
      <c r="Z119" s="17"/>
    </row>
    <row r="120" spans="1:26" ht="12.75" customHeight="1" x14ac:dyDescent="0.2">
      <c r="A120" s="2"/>
      <c r="B120" s="13"/>
      <c r="C120" s="13"/>
      <c r="D120" s="13"/>
      <c r="E120" s="8"/>
      <c r="F120" s="14"/>
      <c r="G120" s="9"/>
      <c r="H120" s="8"/>
      <c r="I120" s="9"/>
      <c r="J120" s="8"/>
      <c r="K120" s="8"/>
      <c r="L120" s="15"/>
      <c r="M120" s="8"/>
      <c r="N120" s="8"/>
      <c r="O120" s="8"/>
      <c r="P120" s="9"/>
      <c r="Q120" s="8"/>
      <c r="R120" s="9"/>
      <c r="S120" s="8"/>
      <c r="T120" s="8"/>
      <c r="U120" s="8"/>
      <c r="V120" s="8"/>
      <c r="W120" s="16"/>
      <c r="X120" s="17"/>
      <c r="Y120" s="18"/>
      <c r="Z120" s="17"/>
    </row>
    <row r="121" spans="1:26" ht="12.75" customHeight="1" x14ac:dyDescent="0.2">
      <c r="A121" s="2"/>
      <c r="B121" s="13"/>
      <c r="C121" s="13"/>
      <c r="D121" s="13"/>
      <c r="E121" s="8"/>
      <c r="F121" s="14"/>
      <c r="G121" s="9"/>
      <c r="H121" s="8"/>
      <c r="I121" s="9"/>
      <c r="J121" s="8"/>
      <c r="K121" s="8"/>
      <c r="L121" s="15"/>
      <c r="M121" s="8"/>
      <c r="N121" s="8"/>
      <c r="O121" s="8"/>
      <c r="P121" s="9"/>
      <c r="Q121" s="8"/>
      <c r="R121" s="9"/>
      <c r="S121" s="8"/>
      <c r="T121" s="8"/>
      <c r="U121" s="8"/>
      <c r="V121" s="8"/>
      <c r="W121" s="16"/>
      <c r="X121" s="17"/>
      <c r="Y121" s="18"/>
      <c r="Z121" s="17"/>
    </row>
    <row r="122" spans="1:26" ht="12.75" customHeight="1" x14ac:dyDescent="0.2">
      <c r="A122" s="2"/>
      <c r="B122" s="13"/>
      <c r="C122" s="13"/>
      <c r="D122" s="13"/>
      <c r="E122" s="8"/>
      <c r="F122" s="14"/>
      <c r="G122" s="9"/>
      <c r="H122" s="8"/>
      <c r="I122" s="9"/>
      <c r="J122" s="8"/>
      <c r="K122" s="8"/>
      <c r="L122" s="15"/>
      <c r="M122" s="8"/>
      <c r="N122" s="8"/>
      <c r="O122" s="8"/>
      <c r="P122" s="9"/>
      <c r="Q122" s="8"/>
      <c r="R122" s="9"/>
      <c r="S122" s="8"/>
      <c r="T122" s="8"/>
      <c r="U122" s="8"/>
      <c r="V122" s="8"/>
      <c r="W122" s="16"/>
      <c r="X122" s="17"/>
      <c r="Y122" s="18"/>
      <c r="Z122" s="17"/>
    </row>
    <row r="123" spans="1:26" ht="12.75" customHeight="1" x14ac:dyDescent="0.2">
      <c r="A123" s="2"/>
      <c r="B123" s="13"/>
      <c r="C123" s="13"/>
      <c r="D123" s="13"/>
      <c r="E123" s="8"/>
      <c r="F123" s="14"/>
      <c r="G123" s="9"/>
      <c r="H123" s="8"/>
      <c r="I123" s="9"/>
      <c r="J123" s="8"/>
      <c r="K123" s="8"/>
      <c r="L123" s="15"/>
      <c r="M123" s="8"/>
      <c r="N123" s="8"/>
      <c r="O123" s="8"/>
      <c r="P123" s="9"/>
      <c r="Q123" s="8"/>
      <c r="R123" s="9"/>
      <c r="S123" s="8"/>
      <c r="T123" s="8"/>
      <c r="U123" s="8"/>
      <c r="V123" s="8"/>
      <c r="W123" s="16"/>
      <c r="X123" s="17"/>
      <c r="Y123" s="18"/>
      <c r="Z123" s="17"/>
    </row>
    <row r="124" spans="1:26" ht="12.75" customHeight="1" x14ac:dyDescent="0.2">
      <c r="A124" s="2"/>
      <c r="B124" s="13"/>
      <c r="C124" s="13"/>
      <c r="D124" s="13"/>
      <c r="E124" s="8"/>
      <c r="F124" s="14"/>
      <c r="G124" s="9"/>
      <c r="H124" s="8"/>
      <c r="I124" s="9"/>
      <c r="J124" s="8"/>
      <c r="K124" s="8"/>
      <c r="L124" s="15"/>
      <c r="M124" s="8"/>
      <c r="N124" s="8"/>
      <c r="O124" s="8"/>
      <c r="P124" s="9"/>
      <c r="Q124" s="8"/>
      <c r="R124" s="9"/>
      <c r="S124" s="8"/>
      <c r="T124" s="8"/>
      <c r="U124" s="8"/>
      <c r="V124" s="8"/>
      <c r="W124" s="16"/>
      <c r="X124" s="17"/>
      <c r="Y124" s="18"/>
      <c r="Z124" s="17"/>
    </row>
    <row r="125" spans="1:26" ht="12.75" customHeight="1" x14ac:dyDescent="0.2">
      <c r="A125" s="2"/>
      <c r="B125" s="13"/>
      <c r="C125" s="13"/>
      <c r="D125" s="13"/>
      <c r="E125" s="8"/>
      <c r="F125" s="14"/>
      <c r="G125" s="9"/>
      <c r="H125" s="8"/>
      <c r="I125" s="9"/>
      <c r="J125" s="8"/>
      <c r="K125" s="8"/>
      <c r="L125" s="15"/>
      <c r="M125" s="8"/>
      <c r="N125" s="8"/>
      <c r="O125" s="8"/>
      <c r="P125" s="9"/>
      <c r="Q125" s="8"/>
      <c r="R125" s="9"/>
      <c r="S125" s="8"/>
      <c r="T125" s="8"/>
      <c r="U125" s="8"/>
      <c r="V125" s="8"/>
      <c r="W125" s="16"/>
      <c r="X125" s="17"/>
      <c r="Y125" s="18"/>
      <c r="Z125" s="17"/>
    </row>
    <row r="126" spans="1:26" ht="12.75" customHeight="1" x14ac:dyDescent="0.2">
      <c r="A126" s="2"/>
      <c r="B126" s="13"/>
      <c r="C126" s="13"/>
      <c r="D126" s="13"/>
      <c r="E126" s="8"/>
      <c r="F126" s="14"/>
      <c r="G126" s="9"/>
      <c r="H126" s="8"/>
      <c r="I126" s="9"/>
      <c r="J126" s="8"/>
      <c r="K126" s="8"/>
      <c r="L126" s="15"/>
      <c r="M126" s="8"/>
      <c r="N126" s="8"/>
      <c r="O126" s="8"/>
      <c r="P126" s="9"/>
      <c r="Q126" s="8"/>
      <c r="R126" s="9"/>
      <c r="S126" s="8"/>
      <c r="T126" s="8"/>
      <c r="U126" s="8"/>
      <c r="V126" s="8"/>
      <c r="W126" s="16"/>
      <c r="X126" s="17"/>
      <c r="Y126" s="18"/>
      <c r="Z126" s="17"/>
    </row>
    <row r="127" spans="1:26" ht="12.75" customHeight="1" x14ac:dyDescent="0.2">
      <c r="A127" s="2"/>
      <c r="B127" s="13"/>
      <c r="C127" s="13"/>
      <c r="D127" s="13"/>
      <c r="E127" s="8"/>
      <c r="F127" s="14"/>
      <c r="G127" s="9"/>
      <c r="H127" s="8"/>
      <c r="I127" s="9"/>
      <c r="J127" s="8"/>
      <c r="K127" s="8"/>
      <c r="L127" s="15"/>
      <c r="M127" s="8"/>
      <c r="N127" s="8"/>
      <c r="O127" s="8"/>
      <c r="P127" s="9"/>
      <c r="Q127" s="8"/>
      <c r="R127" s="9"/>
      <c r="S127" s="8"/>
      <c r="T127" s="8"/>
      <c r="U127" s="8"/>
      <c r="V127" s="8"/>
      <c r="W127" s="16"/>
      <c r="X127" s="17"/>
      <c r="Y127" s="18"/>
      <c r="Z127" s="17"/>
    </row>
    <row r="128" spans="1:26" ht="12.75" customHeight="1" x14ac:dyDescent="0.2">
      <c r="A128" s="2"/>
      <c r="B128" s="13"/>
      <c r="C128" s="13"/>
      <c r="D128" s="13"/>
      <c r="E128" s="8"/>
      <c r="F128" s="14"/>
      <c r="G128" s="9"/>
      <c r="H128" s="8"/>
      <c r="I128" s="9"/>
      <c r="J128" s="8"/>
      <c r="K128" s="8"/>
      <c r="L128" s="15"/>
      <c r="M128" s="8"/>
      <c r="N128" s="8"/>
      <c r="O128" s="8"/>
      <c r="P128" s="9"/>
      <c r="Q128" s="8"/>
      <c r="R128" s="9"/>
      <c r="S128" s="8"/>
      <c r="T128" s="8"/>
      <c r="U128" s="8"/>
      <c r="V128" s="8"/>
      <c r="W128" s="16"/>
      <c r="X128" s="17"/>
      <c r="Y128" s="18"/>
      <c r="Z128" s="17"/>
    </row>
    <row r="129" spans="1:26" ht="12.75" customHeight="1" x14ac:dyDescent="0.2">
      <c r="A129" s="2"/>
      <c r="B129" s="13"/>
      <c r="C129" s="13"/>
      <c r="D129" s="13"/>
      <c r="E129" s="8"/>
      <c r="F129" s="14"/>
      <c r="G129" s="9"/>
      <c r="H129" s="8"/>
      <c r="I129" s="9"/>
      <c r="J129" s="8"/>
      <c r="K129" s="8"/>
      <c r="L129" s="15"/>
      <c r="M129" s="8"/>
      <c r="N129" s="8"/>
      <c r="O129" s="8"/>
      <c r="P129" s="9"/>
      <c r="Q129" s="8"/>
      <c r="R129" s="9"/>
      <c r="S129" s="8"/>
      <c r="T129" s="8"/>
      <c r="U129" s="8"/>
      <c r="V129" s="8"/>
      <c r="W129" s="16"/>
      <c r="X129" s="17"/>
      <c r="Y129" s="18"/>
      <c r="Z129" s="17"/>
    </row>
    <row r="130" spans="1:26" ht="12.75" customHeight="1" x14ac:dyDescent="0.2">
      <c r="A130" s="2"/>
      <c r="B130" s="13"/>
      <c r="C130" s="13"/>
      <c r="D130" s="13"/>
      <c r="E130" s="8"/>
      <c r="F130" s="14"/>
      <c r="G130" s="9"/>
      <c r="H130" s="8"/>
      <c r="I130" s="9"/>
      <c r="J130" s="8"/>
      <c r="K130" s="8"/>
      <c r="L130" s="15"/>
      <c r="M130" s="8"/>
      <c r="N130" s="8"/>
      <c r="O130" s="8"/>
      <c r="P130" s="9"/>
      <c r="Q130" s="8"/>
      <c r="R130" s="9"/>
      <c r="S130" s="8"/>
      <c r="T130" s="8"/>
      <c r="U130" s="8"/>
      <c r="V130" s="8"/>
      <c r="W130" s="16"/>
      <c r="X130" s="17"/>
      <c r="Y130" s="18"/>
      <c r="Z130" s="17"/>
    </row>
    <row r="131" spans="1:26" ht="12.75" customHeight="1" x14ac:dyDescent="0.2">
      <c r="A131" s="2"/>
      <c r="B131" s="13"/>
      <c r="C131" s="13"/>
      <c r="D131" s="13"/>
      <c r="E131" s="8"/>
      <c r="F131" s="14"/>
      <c r="G131" s="9"/>
      <c r="H131" s="8"/>
      <c r="I131" s="9"/>
      <c r="J131" s="8"/>
      <c r="K131" s="8"/>
      <c r="L131" s="15"/>
      <c r="M131" s="8"/>
      <c r="N131" s="8"/>
      <c r="O131" s="8"/>
      <c r="P131" s="9"/>
      <c r="Q131" s="8"/>
      <c r="R131" s="9"/>
      <c r="S131" s="8"/>
      <c r="T131" s="8"/>
      <c r="U131" s="8"/>
      <c r="V131" s="8"/>
      <c r="W131" s="16"/>
      <c r="X131" s="17"/>
      <c r="Y131" s="18"/>
      <c r="Z131" s="17"/>
    </row>
    <row r="132" spans="1:26" ht="12.75" customHeight="1" x14ac:dyDescent="0.2">
      <c r="A132" s="2"/>
      <c r="B132" s="13"/>
      <c r="C132" s="13"/>
      <c r="D132" s="13"/>
      <c r="E132" s="8"/>
      <c r="F132" s="14"/>
      <c r="G132" s="9"/>
      <c r="H132" s="8"/>
      <c r="I132" s="9"/>
      <c r="J132" s="8"/>
      <c r="K132" s="8"/>
      <c r="L132" s="15"/>
      <c r="M132" s="8"/>
      <c r="N132" s="8"/>
      <c r="O132" s="8"/>
      <c r="P132" s="9"/>
      <c r="Q132" s="8"/>
      <c r="R132" s="9"/>
      <c r="S132" s="8"/>
      <c r="T132" s="8"/>
      <c r="U132" s="8"/>
      <c r="V132" s="8"/>
      <c r="W132" s="16"/>
      <c r="X132" s="17"/>
      <c r="Y132" s="18"/>
      <c r="Z132" s="17"/>
    </row>
    <row r="133" spans="1:26" ht="12.75" customHeight="1" x14ac:dyDescent="0.2">
      <c r="A133" s="2"/>
      <c r="B133" s="13"/>
      <c r="C133" s="13"/>
      <c r="D133" s="13"/>
      <c r="E133" s="8"/>
      <c r="F133" s="14"/>
      <c r="G133" s="9"/>
      <c r="H133" s="8"/>
      <c r="I133" s="9"/>
      <c r="J133" s="8"/>
      <c r="K133" s="8"/>
      <c r="L133" s="15"/>
      <c r="M133" s="8"/>
      <c r="N133" s="8"/>
      <c r="O133" s="8"/>
      <c r="P133" s="9"/>
      <c r="Q133" s="8"/>
      <c r="R133" s="9"/>
      <c r="S133" s="8"/>
      <c r="T133" s="8"/>
      <c r="U133" s="8"/>
      <c r="V133" s="8"/>
      <c r="W133" s="16"/>
      <c r="X133" s="17"/>
      <c r="Y133" s="18"/>
      <c r="Z133" s="17"/>
    </row>
    <row r="134" spans="1:26" ht="12.75" customHeight="1" x14ac:dyDescent="0.2">
      <c r="A134" s="2"/>
      <c r="B134" s="13"/>
      <c r="C134" s="13"/>
      <c r="D134" s="13"/>
      <c r="E134" s="8"/>
      <c r="F134" s="14"/>
      <c r="G134" s="9"/>
      <c r="H134" s="8"/>
      <c r="I134" s="9"/>
      <c r="J134" s="8"/>
      <c r="K134" s="8"/>
      <c r="L134" s="15"/>
      <c r="M134" s="8"/>
      <c r="N134" s="8"/>
      <c r="O134" s="8"/>
      <c r="P134" s="9"/>
      <c r="Q134" s="8"/>
      <c r="R134" s="9"/>
      <c r="S134" s="8"/>
      <c r="T134" s="8"/>
      <c r="U134" s="8"/>
      <c r="V134" s="8"/>
      <c r="W134" s="16"/>
      <c r="X134" s="17"/>
      <c r="Y134" s="18"/>
      <c r="Z134" s="17"/>
    </row>
    <row r="135" spans="1:26" ht="12.75" customHeight="1" x14ac:dyDescent="0.2">
      <c r="A135" s="2"/>
      <c r="B135" s="13"/>
      <c r="C135" s="13"/>
      <c r="D135" s="13"/>
      <c r="E135" s="8"/>
      <c r="F135" s="14"/>
      <c r="G135" s="9"/>
      <c r="H135" s="8"/>
      <c r="I135" s="9"/>
      <c r="J135" s="8"/>
      <c r="K135" s="8"/>
      <c r="L135" s="15"/>
      <c r="M135" s="8"/>
      <c r="N135" s="8"/>
      <c r="O135" s="8"/>
      <c r="P135" s="9"/>
      <c r="Q135" s="8"/>
      <c r="R135" s="9"/>
      <c r="S135" s="8"/>
      <c r="T135" s="8"/>
      <c r="U135" s="8"/>
      <c r="V135" s="8"/>
      <c r="W135" s="16"/>
      <c r="X135" s="17"/>
      <c r="Y135" s="18"/>
      <c r="Z135" s="17"/>
    </row>
    <row r="136" spans="1:26" ht="12.75" customHeight="1" x14ac:dyDescent="0.2">
      <c r="A136" s="2"/>
      <c r="B136" s="13"/>
      <c r="C136" s="13"/>
      <c r="D136" s="13"/>
      <c r="E136" s="8"/>
      <c r="F136" s="14"/>
      <c r="G136" s="9"/>
      <c r="H136" s="8"/>
      <c r="I136" s="9"/>
      <c r="J136" s="8"/>
      <c r="K136" s="8"/>
      <c r="L136" s="15"/>
      <c r="M136" s="8"/>
      <c r="N136" s="8"/>
      <c r="O136" s="8"/>
      <c r="P136" s="9"/>
      <c r="Q136" s="8"/>
      <c r="R136" s="9"/>
      <c r="S136" s="8"/>
      <c r="T136" s="8"/>
      <c r="U136" s="8"/>
      <c r="V136" s="8"/>
      <c r="W136" s="16"/>
      <c r="X136" s="17"/>
      <c r="Y136" s="18"/>
      <c r="Z136" s="17"/>
    </row>
    <row r="137" spans="1:26" ht="12.75" customHeight="1" x14ac:dyDescent="0.2">
      <c r="A137" s="2"/>
      <c r="B137" s="13"/>
      <c r="C137" s="13"/>
      <c r="D137" s="13"/>
      <c r="E137" s="8"/>
      <c r="F137" s="14"/>
      <c r="G137" s="9"/>
      <c r="H137" s="8"/>
      <c r="I137" s="9"/>
      <c r="J137" s="8"/>
      <c r="K137" s="8"/>
      <c r="L137" s="15"/>
      <c r="M137" s="8"/>
      <c r="N137" s="8"/>
      <c r="O137" s="8"/>
      <c r="P137" s="9"/>
      <c r="Q137" s="8"/>
      <c r="R137" s="9"/>
      <c r="S137" s="8"/>
      <c r="T137" s="8"/>
      <c r="U137" s="8"/>
      <c r="V137" s="8"/>
      <c r="W137" s="16"/>
      <c r="X137" s="17"/>
      <c r="Y137" s="18"/>
      <c r="Z137" s="17"/>
    </row>
    <row r="138" spans="1:26" ht="12.75" customHeight="1" x14ac:dyDescent="0.2">
      <c r="A138" s="2"/>
      <c r="B138" s="13"/>
      <c r="C138" s="13"/>
      <c r="D138" s="13"/>
      <c r="E138" s="8"/>
      <c r="F138" s="14"/>
      <c r="G138" s="9"/>
      <c r="H138" s="8"/>
      <c r="I138" s="9"/>
      <c r="J138" s="8"/>
      <c r="K138" s="8"/>
      <c r="L138" s="15"/>
      <c r="M138" s="8"/>
      <c r="N138" s="8"/>
      <c r="O138" s="8"/>
      <c r="P138" s="9"/>
      <c r="Q138" s="8"/>
      <c r="R138" s="9"/>
      <c r="S138" s="8"/>
      <c r="T138" s="8"/>
      <c r="U138" s="8"/>
      <c r="V138" s="8"/>
      <c r="W138" s="16"/>
      <c r="X138" s="17"/>
      <c r="Y138" s="18"/>
      <c r="Z138" s="17"/>
    </row>
    <row r="139" spans="1:26" ht="12.75" customHeight="1" x14ac:dyDescent="0.2">
      <c r="A139" s="2"/>
      <c r="B139" s="13"/>
      <c r="C139" s="13"/>
      <c r="D139" s="13"/>
      <c r="E139" s="8"/>
      <c r="F139" s="14"/>
      <c r="G139" s="9"/>
      <c r="H139" s="8"/>
      <c r="I139" s="9"/>
      <c r="J139" s="8"/>
      <c r="K139" s="8"/>
      <c r="L139" s="15"/>
      <c r="M139" s="8"/>
      <c r="N139" s="8"/>
      <c r="O139" s="8"/>
      <c r="P139" s="9"/>
      <c r="Q139" s="8"/>
      <c r="R139" s="9"/>
      <c r="S139" s="8"/>
      <c r="T139" s="8"/>
      <c r="U139" s="8"/>
      <c r="V139" s="8"/>
      <c r="W139" s="16"/>
      <c r="X139" s="17"/>
      <c r="Y139" s="18"/>
      <c r="Z139" s="17"/>
    </row>
    <row r="140" spans="1:26" ht="12.75" customHeight="1" x14ac:dyDescent="0.2">
      <c r="A140" s="2"/>
      <c r="B140" s="13"/>
      <c r="C140" s="13"/>
      <c r="D140" s="13"/>
      <c r="E140" s="8"/>
      <c r="F140" s="14"/>
      <c r="G140" s="9"/>
      <c r="H140" s="8"/>
      <c r="I140" s="9"/>
      <c r="J140" s="8"/>
      <c r="K140" s="8"/>
      <c r="L140" s="15"/>
      <c r="M140" s="8"/>
      <c r="N140" s="8"/>
      <c r="O140" s="8"/>
      <c r="P140" s="9"/>
      <c r="Q140" s="8"/>
      <c r="R140" s="9"/>
      <c r="S140" s="8"/>
      <c r="T140" s="8"/>
      <c r="U140" s="8"/>
      <c r="V140" s="8"/>
      <c r="W140" s="16"/>
      <c r="X140" s="17"/>
      <c r="Y140" s="18"/>
      <c r="Z140" s="17"/>
    </row>
    <row r="141" spans="1:26" ht="12.75" customHeight="1" x14ac:dyDescent="0.2">
      <c r="A141" s="2"/>
      <c r="B141" s="13"/>
      <c r="C141" s="13"/>
      <c r="D141" s="13"/>
      <c r="E141" s="8"/>
      <c r="F141" s="14"/>
      <c r="G141" s="9"/>
      <c r="H141" s="8"/>
      <c r="I141" s="9"/>
      <c r="J141" s="8"/>
      <c r="K141" s="8"/>
      <c r="L141" s="15"/>
      <c r="M141" s="8"/>
      <c r="N141" s="8"/>
      <c r="O141" s="8"/>
      <c r="P141" s="9"/>
      <c r="Q141" s="8"/>
      <c r="R141" s="9"/>
      <c r="S141" s="8"/>
      <c r="T141" s="8"/>
      <c r="U141" s="8"/>
      <c r="V141" s="8"/>
      <c r="W141" s="16"/>
      <c r="X141" s="17"/>
      <c r="Y141" s="18"/>
      <c r="Z141" s="17"/>
    </row>
    <row r="142" spans="1:26" ht="12.75" customHeight="1" x14ac:dyDescent="0.2">
      <c r="A142" s="2"/>
      <c r="B142" s="13"/>
      <c r="C142" s="13"/>
      <c r="D142" s="13"/>
      <c r="E142" s="8"/>
      <c r="F142" s="14"/>
      <c r="G142" s="9"/>
      <c r="H142" s="8"/>
      <c r="I142" s="9"/>
      <c r="J142" s="8"/>
      <c r="K142" s="8"/>
      <c r="L142" s="15"/>
      <c r="M142" s="8"/>
      <c r="N142" s="8"/>
      <c r="O142" s="8"/>
      <c r="P142" s="9"/>
      <c r="Q142" s="8"/>
      <c r="R142" s="9"/>
      <c r="S142" s="8"/>
      <c r="T142" s="8"/>
      <c r="U142" s="8"/>
      <c r="V142" s="8"/>
      <c r="W142" s="16"/>
      <c r="X142" s="17"/>
      <c r="Y142" s="18"/>
      <c r="Z142" s="17"/>
    </row>
    <row r="143" spans="1:26" ht="12.75" customHeight="1" x14ac:dyDescent="0.2">
      <c r="A143" s="2"/>
      <c r="B143" s="13"/>
      <c r="C143" s="13"/>
      <c r="D143" s="13"/>
      <c r="E143" s="8"/>
      <c r="F143" s="14"/>
      <c r="G143" s="9"/>
      <c r="H143" s="8"/>
      <c r="I143" s="9"/>
      <c r="J143" s="8"/>
      <c r="K143" s="8"/>
      <c r="L143" s="15"/>
      <c r="M143" s="8"/>
      <c r="N143" s="8"/>
      <c r="O143" s="8"/>
      <c r="P143" s="9"/>
      <c r="Q143" s="8"/>
      <c r="R143" s="9"/>
      <c r="S143" s="8"/>
      <c r="T143" s="8"/>
      <c r="U143" s="8"/>
      <c r="V143" s="8"/>
      <c r="W143" s="16"/>
      <c r="X143" s="17"/>
      <c r="Y143" s="18"/>
      <c r="Z143" s="17"/>
    </row>
    <row r="144" spans="1:26" ht="12.75" customHeight="1" x14ac:dyDescent="0.2">
      <c r="A144" s="2"/>
      <c r="B144" s="13"/>
      <c r="C144" s="13"/>
      <c r="D144" s="13"/>
      <c r="E144" s="8"/>
      <c r="F144" s="14"/>
      <c r="G144" s="9"/>
      <c r="H144" s="8"/>
      <c r="I144" s="9"/>
      <c r="J144" s="8"/>
      <c r="K144" s="8"/>
      <c r="L144" s="15"/>
      <c r="M144" s="8"/>
      <c r="N144" s="8"/>
      <c r="O144" s="8"/>
      <c r="P144" s="9"/>
      <c r="Q144" s="8"/>
      <c r="R144" s="9"/>
      <c r="S144" s="8"/>
      <c r="T144" s="8"/>
      <c r="U144" s="8"/>
      <c r="V144" s="8"/>
      <c r="W144" s="16"/>
      <c r="X144" s="17"/>
      <c r="Y144" s="18"/>
      <c r="Z144" s="17"/>
    </row>
    <row r="145" spans="1:26" ht="12.75" customHeight="1" x14ac:dyDescent="0.2">
      <c r="A145" s="2"/>
      <c r="B145" s="13"/>
      <c r="C145" s="13"/>
      <c r="D145" s="13"/>
      <c r="E145" s="8"/>
      <c r="F145" s="14"/>
      <c r="G145" s="9"/>
      <c r="H145" s="8"/>
      <c r="I145" s="9"/>
      <c r="J145" s="8"/>
      <c r="K145" s="8"/>
      <c r="L145" s="15"/>
      <c r="M145" s="8"/>
      <c r="N145" s="8"/>
      <c r="O145" s="8"/>
      <c r="P145" s="9"/>
      <c r="Q145" s="8"/>
      <c r="R145" s="9"/>
      <c r="S145" s="8"/>
      <c r="T145" s="8"/>
      <c r="U145" s="8"/>
      <c r="V145" s="8"/>
      <c r="W145" s="16"/>
      <c r="X145" s="17"/>
      <c r="Y145" s="18"/>
      <c r="Z145" s="17"/>
    </row>
    <row r="146" spans="1:26" ht="12.75" customHeight="1" x14ac:dyDescent="0.2">
      <c r="A146" s="2"/>
      <c r="B146" s="13"/>
      <c r="C146" s="13"/>
      <c r="D146" s="13"/>
      <c r="E146" s="8"/>
      <c r="F146" s="14"/>
      <c r="G146" s="9"/>
      <c r="H146" s="8"/>
      <c r="I146" s="9"/>
      <c r="J146" s="8"/>
      <c r="K146" s="8"/>
      <c r="L146" s="15"/>
      <c r="M146" s="8"/>
      <c r="N146" s="8"/>
      <c r="O146" s="8"/>
      <c r="P146" s="9"/>
      <c r="Q146" s="8"/>
      <c r="R146" s="9"/>
      <c r="S146" s="8"/>
      <c r="T146" s="8"/>
      <c r="U146" s="8"/>
      <c r="V146" s="8"/>
      <c r="W146" s="16"/>
      <c r="X146" s="17"/>
      <c r="Y146" s="18"/>
      <c r="Z146" s="17"/>
    </row>
    <row r="147" spans="1:26" ht="12.75" customHeight="1" x14ac:dyDescent="0.2">
      <c r="A147" s="2"/>
      <c r="B147" s="13"/>
      <c r="C147" s="13"/>
      <c r="D147" s="13"/>
      <c r="E147" s="8"/>
      <c r="F147" s="14"/>
      <c r="G147" s="9"/>
      <c r="H147" s="8"/>
      <c r="I147" s="9"/>
      <c r="J147" s="8"/>
      <c r="K147" s="8"/>
      <c r="L147" s="15"/>
      <c r="M147" s="8"/>
      <c r="N147" s="8"/>
      <c r="O147" s="8"/>
      <c r="P147" s="9"/>
      <c r="Q147" s="8"/>
      <c r="R147" s="9"/>
      <c r="S147" s="8"/>
      <c r="T147" s="8"/>
      <c r="U147" s="8"/>
      <c r="V147" s="8"/>
      <c r="W147" s="16"/>
      <c r="X147" s="17"/>
      <c r="Y147" s="18"/>
      <c r="Z147" s="17"/>
    </row>
    <row r="148" spans="1:26" ht="12.75" customHeight="1" x14ac:dyDescent="0.2">
      <c r="A148" s="2"/>
      <c r="B148" s="13"/>
      <c r="C148" s="13"/>
      <c r="D148" s="13"/>
      <c r="E148" s="8"/>
      <c r="F148" s="14"/>
      <c r="G148" s="9"/>
      <c r="H148" s="8"/>
      <c r="I148" s="9"/>
      <c r="J148" s="8"/>
      <c r="K148" s="8"/>
      <c r="L148" s="15"/>
      <c r="M148" s="8"/>
      <c r="N148" s="8"/>
      <c r="O148" s="8"/>
      <c r="P148" s="9"/>
      <c r="Q148" s="8"/>
      <c r="R148" s="9"/>
      <c r="S148" s="8"/>
      <c r="T148" s="8"/>
      <c r="U148" s="8"/>
      <c r="V148" s="8"/>
      <c r="W148" s="16"/>
      <c r="X148" s="17"/>
      <c r="Y148" s="18"/>
      <c r="Z148" s="17"/>
    </row>
    <row r="149" spans="1:26" ht="12.75" customHeight="1" x14ac:dyDescent="0.2">
      <c r="A149" s="2"/>
      <c r="B149" s="13"/>
      <c r="C149" s="13"/>
      <c r="D149" s="13"/>
      <c r="E149" s="8"/>
      <c r="F149" s="14"/>
      <c r="G149" s="9"/>
      <c r="H149" s="8"/>
      <c r="I149" s="9"/>
      <c r="J149" s="8"/>
      <c r="K149" s="8"/>
      <c r="L149" s="15"/>
      <c r="M149" s="8"/>
      <c r="N149" s="8"/>
      <c r="O149" s="8"/>
      <c r="P149" s="9"/>
      <c r="Q149" s="8"/>
      <c r="R149" s="9"/>
      <c r="S149" s="8"/>
      <c r="T149" s="8"/>
      <c r="U149" s="8"/>
      <c r="V149" s="8"/>
      <c r="W149" s="16"/>
      <c r="X149" s="17"/>
      <c r="Y149" s="18"/>
      <c r="Z149" s="17"/>
    </row>
    <row r="150" spans="1:26" ht="12.75" customHeight="1" x14ac:dyDescent="0.2">
      <c r="A150" s="2"/>
      <c r="B150" s="13"/>
      <c r="C150" s="13"/>
      <c r="D150" s="13"/>
      <c r="E150" s="8"/>
      <c r="F150" s="14"/>
      <c r="G150" s="9"/>
      <c r="H150" s="8"/>
      <c r="I150" s="9"/>
      <c r="J150" s="8"/>
      <c r="K150" s="8"/>
      <c r="L150" s="15"/>
      <c r="M150" s="8"/>
      <c r="N150" s="8"/>
      <c r="O150" s="8"/>
      <c r="P150" s="9"/>
      <c r="Q150" s="8"/>
      <c r="R150" s="9"/>
      <c r="S150" s="8"/>
      <c r="T150" s="8"/>
      <c r="U150" s="8"/>
      <c r="V150" s="8"/>
      <c r="W150" s="16"/>
      <c r="X150" s="17"/>
      <c r="Y150" s="18"/>
      <c r="Z150" s="17"/>
    </row>
    <row r="151" spans="1:26" ht="12.75" customHeight="1" x14ac:dyDescent="0.2">
      <c r="A151" s="2"/>
      <c r="B151" s="13"/>
      <c r="C151" s="13"/>
      <c r="D151" s="13"/>
      <c r="E151" s="8"/>
      <c r="F151" s="14"/>
      <c r="G151" s="9"/>
      <c r="H151" s="8"/>
      <c r="I151" s="9"/>
      <c r="J151" s="8"/>
      <c r="K151" s="8"/>
      <c r="L151" s="15"/>
      <c r="M151" s="8"/>
      <c r="N151" s="8"/>
      <c r="O151" s="8"/>
      <c r="P151" s="9"/>
      <c r="Q151" s="8"/>
      <c r="R151" s="9"/>
      <c r="S151" s="8"/>
      <c r="T151" s="8"/>
      <c r="U151" s="8"/>
      <c r="V151" s="8"/>
      <c r="W151" s="16"/>
      <c r="X151" s="17"/>
      <c r="Y151" s="18"/>
      <c r="Z151" s="17"/>
    </row>
    <row r="152" spans="1:26" ht="12.75" customHeight="1" x14ac:dyDescent="0.2">
      <c r="A152" s="2"/>
      <c r="B152" s="13"/>
      <c r="C152" s="13"/>
      <c r="D152" s="13"/>
      <c r="E152" s="8"/>
      <c r="F152" s="14"/>
      <c r="G152" s="9"/>
      <c r="H152" s="8"/>
      <c r="I152" s="9"/>
      <c r="J152" s="8"/>
      <c r="K152" s="8"/>
      <c r="L152" s="15"/>
      <c r="M152" s="8"/>
      <c r="N152" s="8"/>
      <c r="O152" s="8"/>
      <c r="P152" s="9"/>
      <c r="Q152" s="8"/>
      <c r="R152" s="9"/>
      <c r="S152" s="8"/>
      <c r="T152" s="8"/>
      <c r="U152" s="8"/>
      <c r="V152" s="8"/>
      <c r="W152" s="16"/>
      <c r="X152" s="17"/>
      <c r="Y152" s="18"/>
      <c r="Z152" s="17"/>
    </row>
    <row r="153" spans="1:26" ht="12.75" customHeight="1" x14ac:dyDescent="0.2">
      <c r="A153" s="2"/>
      <c r="B153" s="13"/>
      <c r="C153" s="13"/>
      <c r="D153" s="13"/>
      <c r="E153" s="8"/>
      <c r="F153" s="14"/>
      <c r="G153" s="9"/>
      <c r="H153" s="8"/>
      <c r="I153" s="9"/>
      <c r="J153" s="8"/>
      <c r="K153" s="8"/>
      <c r="L153" s="15"/>
      <c r="M153" s="8"/>
      <c r="N153" s="8"/>
      <c r="O153" s="8"/>
      <c r="P153" s="9"/>
      <c r="Q153" s="8"/>
      <c r="R153" s="9"/>
      <c r="S153" s="8"/>
      <c r="T153" s="8"/>
      <c r="U153" s="8"/>
      <c r="V153" s="8"/>
      <c r="W153" s="16"/>
      <c r="X153" s="17"/>
      <c r="Y153" s="18"/>
      <c r="Z153" s="17"/>
    </row>
    <row r="154" spans="1:26" ht="12.75" customHeight="1" x14ac:dyDescent="0.2">
      <c r="A154" s="2"/>
      <c r="B154" s="13"/>
      <c r="C154" s="13"/>
      <c r="D154" s="13"/>
      <c r="E154" s="8"/>
      <c r="F154" s="14"/>
      <c r="G154" s="9"/>
      <c r="H154" s="8"/>
      <c r="I154" s="9"/>
      <c r="J154" s="8"/>
      <c r="K154" s="8"/>
      <c r="L154" s="15"/>
      <c r="M154" s="8"/>
      <c r="N154" s="8"/>
      <c r="O154" s="8"/>
      <c r="P154" s="9"/>
      <c r="Q154" s="8"/>
      <c r="R154" s="9"/>
      <c r="S154" s="8"/>
      <c r="T154" s="8"/>
      <c r="U154" s="8"/>
      <c r="V154" s="8"/>
      <c r="W154" s="16"/>
      <c r="X154" s="17"/>
      <c r="Y154" s="18"/>
      <c r="Z154" s="17"/>
    </row>
    <row r="155" spans="1:26" ht="12.75" customHeight="1" x14ac:dyDescent="0.2">
      <c r="A155" s="2"/>
      <c r="B155" s="13"/>
      <c r="C155" s="13"/>
      <c r="D155" s="13"/>
      <c r="E155" s="8"/>
      <c r="F155" s="14"/>
      <c r="G155" s="9"/>
      <c r="H155" s="8"/>
      <c r="I155" s="9"/>
      <c r="J155" s="8"/>
      <c r="K155" s="8"/>
      <c r="L155" s="15"/>
      <c r="M155" s="8"/>
      <c r="N155" s="8"/>
      <c r="O155" s="8"/>
      <c r="P155" s="9"/>
      <c r="Q155" s="8"/>
      <c r="R155" s="9"/>
      <c r="S155" s="8"/>
      <c r="T155" s="8"/>
      <c r="U155" s="8"/>
      <c r="V155" s="8"/>
      <c r="W155" s="16"/>
      <c r="X155" s="17"/>
      <c r="Y155" s="18"/>
      <c r="Z155" s="17"/>
    </row>
    <row r="156" spans="1:26" ht="12.75" customHeight="1" x14ac:dyDescent="0.2">
      <c r="A156" s="2"/>
      <c r="B156" s="13"/>
      <c r="C156" s="13"/>
      <c r="D156" s="13"/>
      <c r="E156" s="8"/>
      <c r="F156" s="14"/>
      <c r="G156" s="9"/>
      <c r="H156" s="8"/>
      <c r="I156" s="9"/>
      <c r="J156" s="8"/>
      <c r="K156" s="8"/>
      <c r="L156" s="15"/>
      <c r="M156" s="8"/>
      <c r="N156" s="8"/>
      <c r="O156" s="8"/>
      <c r="P156" s="9"/>
      <c r="Q156" s="8"/>
      <c r="R156" s="9"/>
      <c r="S156" s="8"/>
      <c r="T156" s="8"/>
      <c r="U156" s="8"/>
      <c r="V156" s="8"/>
      <c r="W156" s="16"/>
      <c r="X156" s="17"/>
      <c r="Y156" s="18"/>
      <c r="Z156" s="17"/>
    </row>
    <row r="157" spans="1:26" ht="12.75" customHeight="1" x14ac:dyDescent="0.2">
      <c r="A157" s="2"/>
      <c r="B157" s="13"/>
      <c r="C157" s="13"/>
      <c r="D157" s="13"/>
      <c r="E157" s="8"/>
      <c r="F157" s="14"/>
      <c r="G157" s="9"/>
      <c r="H157" s="8"/>
      <c r="I157" s="9"/>
      <c r="J157" s="8"/>
      <c r="K157" s="8"/>
      <c r="L157" s="15"/>
      <c r="M157" s="8"/>
      <c r="N157" s="8"/>
      <c r="O157" s="8"/>
      <c r="P157" s="9"/>
      <c r="Q157" s="8"/>
      <c r="R157" s="9"/>
      <c r="S157" s="8"/>
      <c r="T157" s="8"/>
      <c r="U157" s="8"/>
      <c r="V157" s="8"/>
      <c r="W157" s="16"/>
      <c r="X157" s="17"/>
      <c r="Y157" s="18"/>
      <c r="Z157" s="17"/>
    </row>
    <row r="158" spans="1:26" ht="12.75" customHeight="1" x14ac:dyDescent="0.2">
      <c r="A158" s="2"/>
      <c r="B158" s="13"/>
      <c r="C158" s="13"/>
      <c r="D158" s="13"/>
      <c r="E158" s="8"/>
      <c r="F158" s="14"/>
      <c r="G158" s="9"/>
      <c r="H158" s="8"/>
      <c r="I158" s="9"/>
      <c r="J158" s="8"/>
      <c r="K158" s="8"/>
      <c r="L158" s="15"/>
      <c r="M158" s="8"/>
      <c r="N158" s="8"/>
      <c r="O158" s="8"/>
      <c r="P158" s="9"/>
      <c r="Q158" s="8"/>
      <c r="R158" s="9"/>
      <c r="S158" s="8"/>
      <c r="T158" s="8"/>
      <c r="U158" s="8"/>
      <c r="V158" s="8"/>
      <c r="W158" s="16"/>
      <c r="X158" s="17"/>
      <c r="Y158" s="18"/>
      <c r="Z158" s="17"/>
    </row>
    <row r="159" spans="1:26" ht="12.75" customHeight="1" x14ac:dyDescent="0.2">
      <c r="A159" s="2"/>
      <c r="B159" s="13"/>
      <c r="C159" s="13"/>
      <c r="D159" s="13"/>
      <c r="E159" s="8"/>
      <c r="F159" s="14"/>
      <c r="G159" s="9"/>
      <c r="H159" s="8"/>
      <c r="I159" s="9"/>
      <c r="J159" s="8"/>
      <c r="K159" s="8"/>
      <c r="L159" s="15"/>
      <c r="M159" s="8"/>
      <c r="N159" s="8"/>
      <c r="O159" s="8"/>
      <c r="P159" s="9"/>
      <c r="Q159" s="8"/>
      <c r="R159" s="9"/>
      <c r="S159" s="8"/>
      <c r="T159" s="8"/>
      <c r="U159" s="8"/>
      <c r="V159" s="8"/>
      <c r="W159" s="16"/>
      <c r="X159" s="17"/>
      <c r="Y159" s="18"/>
      <c r="Z159" s="17"/>
    </row>
    <row r="160" spans="1:26" ht="12.75" customHeight="1" x14ac:dyDescent="0.2">
      <c r="A160" s="2"/>
      <c r="B160" s="13"/>
      <c r="C160" s="13"/>
      <c r="D160" s="13"/>
      <c r="E160" s="8"/>
      <c r="F160" s="14"/>
      <c r="G160" s="9"/>
      <c r="H160" s="8"/>
      <c r="I160" s="9"/>
      <c r="J160" s="8"/>
      <c r="K160" s="8"/>
      <c r="L160" s="15"/>
      <c r="M160" s="8"/>
      <c r="N160" s="8"/>
      <c r="O160" s="8"/>
      <c r="P160" s="9"/>
      <c r="Q160" s="8"/>
      <c r="R160" s="9"/>
      <c r="S160" s="8"/>
      <c r="T160" s="8"/>
      <c r="U160" s="8"/>
      <c r="V160" s="8"/>
      <c r="W160" s="16"/>
      <c r="X160" s="17"/>
      <c r="Y160" s="18"/>
      <c r="Z160" s="17"/>
    </row>
    <row r="161" spans="1:26" ht="12.75" customHeight="1" x14ac:dyDescent="0.2">
      <c r="A161" s="2"/>
      <c r="B161" s="13"/>
      <c r="C161" s="13"/>
      <c r="D161" s="13"/>
      <c r="E161" s="8"/>
      <c r="F161" s="14"/>
      <c r="G161" s="9"/>
      <c r="H161" s="8"/>
      <c r="I161" s="9"/>
      <c r="J161" s="8"/>
      <c r="K161" s="8"/>
      <c r="L161" s="15"/>
      <c r="M161" s="8"/>
      <c r="N161" s="8"/>
      <c r="O161" s="8"/>
      <c r="P161" s="9"/>
      <c r="Q161" s="8"/>
      <c r="R161" s="9"/>
      <c r="S161" s="8"/>
      <c r="T161" s="8"/>
      <c r="U161" s="8"/>
      <c r="V161" s="8"/>
      <c r="W161" s="16"/>
      <c r="X161" s="17"/>
      <c r="Y161" s="18"/>
      <c r="Z161" s="17"/>
    </row>
    <row r="162" spans="1:26" ht="12.75" customHeight="1" x14ac:dyDescent="0.2">
      <c r="A162" s="2"/>
      <c r="B162" s="13"/>
      <c r="C162" s="13"/>
      <c r="D162" s="13"/>
      <c r="E162" s="8"/>
      <c r="F162" s="14"/>
      <c r="G162" s="9"/>
      <c r="H162" s="8"/>
      <c r="I162" s="9"/>
      <c r="J162" s="8"/>
      <c r="K162" s="8"/>
      <c r="L162" s="15"/>
      <c r="M162" s="8"/>
      <c r="N162" s="8"/>
      <c r="O162" s="8"/>
      <c r="P162" s="9"/>
      <c r="Q162" s="8"/>
      <c r="R162" s="9"/>
      <c r="S162" s="8"/>
      <c r="T162" s="8"/>
      <c r="U162" s="8"/>
      <c r="V162" s="8"/>
      <c r="W162" s="16"/>
      <c r="X162" s="17"/>
      <c r="Y162" s="18"/>
      <c r="Z162" s="17"/>
    </row>
    <row r="163" spans="1:26" ht="12.75" customHeight="1" x14ac:dyDescent="0.2">
      <c r="A163" s="2"/>
      <c r="B163" s="13"/>
      <c r="C163" s="13"/>
      <c r="D163" s="13"/>
      <c r="E163" s="8"/>
      <c r="F163" s="14"/>
      <c r="G163" s="9"/>
      <c r="H163" s="8"/>
      <c r="I163" s="9"/>
      <c r="J163" s="8"/>
      <c r="K163" s="8"/>
      <c r="L163" s="15"/>
      <c r="M163" s="8"/>
      <c r="N163" s="8"/>
      <c r="O163" s="8"/>
      <c r="P163" s="9"/>
      <c r="Q163" s="8"/>
      <c r="R163" s="9"/>
      <c r="S163" s="8"/>
      <c r="T163" s="8"/>
      <c r="U163" s="8"/>
      <c r="V163" s="8"/>
      <c r="W163" s="16"/>
      <c r="X163" s="17"/>
      <c r="Y163" s="18"/>
      <c r="Z163" s="17"/>
    </row>
    <row r="164" spans="1:26" ht="12.75" customHeight="1" x14ac:dyDescent="0.2">
      <c r="A164" s="2"/>
      <c r="B164" s="13"/>
      <c r="C164" s="13"/>
      <c r="D164" s="13"/>
      <c r="E164" s="8"/>
      <c r="F164" s="14"/>
      <c r="G164" s="9"/>
      <c r="H164" s="8"/>
      <c r="I164" s="9"/>
      <c r="J164" s="8"/>
      <c r="K164" s="8"/>
      <c r="L164" s="15"/>
      <c r="M164" s="8"/>
      <c r="N164" s="8"/>
      <c r="O164" s="8"/>
      <c r="P164" s="9"/>
      <c r="Q164" s="8"/>
      <c r="R164" s="9"/>
      <c r="S164" s="8"/>
      <c r="T164" s="8"/>
      <c r="U164" s="8"/>
      <c r="V164" s="8"/>
      <c r="W164" s="16"/>
      <c r="X164" s="17"/>
      <c r="Y164" s="18"/>
      <c r="Z164" s="17"/>
    </row>
    <row r="165" spans="1:26" ht="12.75" customHeight="1" x14ac:dyDescent="0.2">
      <c r="A165" s="2"/>
      <c r="B165" s="13"/>
      <c r="C165" s="13"/>
      <c r="D165" s="13"/>
      <c r="E165" s="8"/>
      <c r="F165" s="14"/>
      <c r="G165" s="9"/>
      <c r="H165" s="8"/>
      <c r="I165" s="9"/>
      <c r="J165" s="8"/>
      <c r="K165" s="8"/>
      <c r="L165" s="15"/>
      <c r="M165" s="8"/>
      <c r="N165" s="8"/>
      <c r="O165" s="8"/>
      <c r="P165" s="9"/>
      <c r="Q165" s="8"/>
      <c r="R165" s="9"/>
      <c r="S165" s="8"/>
      <c r="T165" s="8"/>
      <c r="U165" s="8"/>
      <c r="V165" s="8"/>
      <c r="W165" s="16"/>
      <c r="X165" s="17"/>
      <c r="Y165" s="18"/>
      <c r="Z165" s="17"/>
    </row>
    <row r="166" spans="1:26" ht="12.75" customHeight="1" x14ac:dyDescent="0.2">
      <c r="A166" s="2"/>
      <c r="B166" s="13"/>
      <c r="C166" s="13"/>
      <c r="D166" s="13"/>
      <c r="E166" s="8"/>
      <c r="F166" s="14"/>
      <c r="G166" s="9"/>
      <c r="H166" s="8"/>
      <c r="I166" s="9"/>
      <c r="J166" s="8"/>
      <c r="K166" s="8"/>
      <c r="L166" s="15"/>
      <c r="M166" s="8"/>
      <c r="N166" s="8"/>
      <c r="O166" s="8"/>
      <c r="P166" s="9"/>
      <c r="Q166" s="8"/>
      <c r="R166" s="9"/>
      <c r="S166" s="8"/>
      <c r="T166" s="8"/>
      <c r="U166" s="8"/>
      <c r="V166" s="8"/>
      <c r="W166" s="16"/>
      <c r="X166" s="17"/>
      <c r="Y166" s="18"/>
      <c r="Z166" s="17"/>
    </row>
    <row r="167" spans="1:26" ht="12.75" customHeight="1" x14ac:dyDescent="0.2">
      <c r="A167" s="2"/>
      <c r="B167" s="13"/>
      <c r="C167" s="13"/>
      <c r="D167" s="13"/>
      <c r="E167" s="8"/>
      <c r="F167" s="14"/>
      <c r="G167" s="9"/>
      <c r="H167" s="8"/>
      <c r="I167" s="9"/>
      <c r="J167" s="8"/>
      <c r="K167" s="8"/>
      <c r="L167" s="15"/>
      <c r="M167" s="8"/>
      <c r="N167" s="8"/>
      <c r="O167" s="8"/>
      <c r="P167" s="9"/>
      <c r="Q167" s="8"/>
      <c r="R167" s="9"/>
      <c r="S167" s="8"/>
      <c r="T167" s="8"/>
      <c r="U167" s="8"/>
      <c r="V167" s="8"/>
      <c r="W167" s="16"/>
      <c r="X167" s="17"/>
      <c r="Y167" s="18"/>
      <c r="Z167" s="17"/>
    </row>
    <row r="168" spans="1:26" ht="12.75" customHeight="1" x14ac:dyDescent="0.2">
      <c r="A168" s="2"/>
      <c r="B168" s="13"/>
      <c r="C168" s="13"/>
      <c r="D168" s="13"/>
      <c r="E168" s="8"/>
      <c r="F168" s="14"/>
      <c r="G168" s="9"/>
      <c r="H168" s="8"/>
      <c r="I168" s="9"/>
      <c r="J168" s="8"/>
      <c r="K168" s="8"/>
      <c r="L168" s="15"/>
      <c r="M168" s="8"/>
      <c r="N168" s="8"/>
      <c r="O168" s="8"/>
      <c r="P168" s="9"/>
      <c r="Q168" s="8"/>
      <c r="R168" s="9"/>
      <c r="S168" s="8"/>
      <c r="T168" s="8"/>
      <c r="U168" s="8"/>
      <c r="V168" s="8"/>
      <c r="W168" s="16"/>
      <c r="X168" s="17"/>
      <c r="Y168" s="18"/>
      <c r="Z168" s="17"/>
    </row>
    <row r="169" spans="1:26" ht="12.75" customHeight="1" x14ac:dyDescent="0.2">
      <c r="A169" s="2"/>
      <c r="B169" s="13"/>
      <c r="C169" s="13"/>
      <c r="D169" s="13"/>
      <c r="E169" s="8"/>
      <c r="F169" s="14"/>
      <c r="G169" s="9"/>
      <c r="H169" s="8"/>
      <c r="I169" s="9"/>
      <c r="J169" s="8"/>
      <c r="K169" s="8"/>
      <c r="L169" s="15"/>
      <c r="M169" s="8"/>
      <c r="N169" s="8"/>
      <c r="O169" s="8"/>
      <c r="P169" s="9"/>
      <c r="Q169" s="8"/>
      <c r="R169" s="9"/>
      <c r="S169" s="8"/>
      <c r="T169" s="8"/>
      <c r="U169" s="8"/>
      <c r="V169" s="8"/>
      <c r="W169" s="16"/>
      <c r="X169" s="17"/>
      <c r="Y169" s="18"/>
      <c r="Z169" s="17"/>
    </row>
    <row r="170" spans="1:26" ht="12.75" customHeight="1" x14ac:dyDescent="0.2">
      <c r="A170" s="2"/>
      <c r="B170" s="13"/>
      <c r="C170" s="13"/>
      <c r="D170" s="13"/>
      <c r="E170" s="8"/>
      <c r="F170" s="14"/>
      <c r="G170" s="9"/>
      <c r="H170" s="8"/>
      <c r="I170" s="9"/>
      <c r="J170" s="8"/>
      <c r="K170" s="8"/>
      <c r="L170" s="15"/>
      <c r="M170" s="8"/>
      <c r="N170" s="8"/>
      <c r="O170" s="8"/>
      <c r="P170" s="9"/>
      <c r="Q170" s="8"/>
      <c r="R170" s="9"/>
      <c r="S170" s="8"/>
      <c r="T170" s="8"/>
      <c r="U170" s="8"/>
      <c r="V170" s="8"/>
      <c r="W170" s="16"/>
      <c r="X170" s="17"/>
      <c r="Y170" s="18"/>
      <c r="Z170" s="17"/>
    </row>
    <row r="171" spans="1:26" ht="12.75" customHeight="1" x14ac:dyDescent="0.2">
      <c r="A171" s="2"/>
      <c r="B171" s="13"/>
      <c r="C171" s="13"/>
      <c r="D171" s="13"/>
      <c r="E171" s="8"/>
      <c r="F171" s="14"/>
      <c r="G171" s="9"/>
      <c r="H171" s="8"/>
      <c r="I171" s="9"/>
      <c r="J171" s="8"/>
      <c r="K171" s="8"/>
      <c r="L171" s="15"/>
      <c r="M171" s="8"/>
      <c r="N171" s="8"/>
      <c r="O171" s="8"/>
      <c r="P171" s="9"/>
      <c r="Q171" s="8"/>
      <c r="R171" s="9"/>
      <c r="S171" s="8"/>
      <c r="T171" s="8"/>
      <c r="U171" s="8"/>
      <c r="V171" s="8"/>
      <c r="W171" s="16"/>
      <c r="X171" s="17"/>
      <c r="Y171" s="18"/>
      <c r="Z171" s="17"/>
    </row>
    <row r="172" spans="1:26" ht="12.75" customHeight="1" x14ac:dyDescent="0.2">
      <c r="A172" s="2"/>
      <c r="B172" s="13"/>
      <c r="C172" s="13"/>
      <c r="D172" s="13"/>
      <c r="E172" s="8"/>
      <c r="F172" s="14"/>
      <c r="G172" s="9"/>
      <c r="H172" s="8"/>
      <c r="I172" s="9"/>
      <c r="J172" s="8"/>
      <c r="K172" s="8"/>
      <c r="L172" s="15"/>
      <c r="M172" s="8"/>
      <c r="N172" s="8"/>
      <c r="O172" s="8"/>
      <c r="P172" s="9"/>
      <c r="Q172" s="8"/>
      <c r="R172" s="9"/>
      <c r="S172" s="8"/>
      <c r="T172" s="8"/>
      <c r="U172" s="8"/>
      <c r="V172" s="8"/>
      <c r="W172" s="16"/>
      <c r="X172" s="17"/>
      <c r="Y172" s="18"/>
      <c r="Z172" s="17"/>
    </row>
    <row r="173" spans="1:26" ht="12.75" customHeight="1" x14ac:dyDescent="0.2">
      <c r="A173" s="2"/>
      <c r="B173" s="13"/>
      <c r="C173" s="13"/>
      <c r="D173" s="13"/>
      <c r="E173" s="8"/>
      <c r="F173" s="14"/>
      <c r="G173" s="9"/>
      <c r="H173" s="8"/>
      <c r="I173" s="9"/>
      <c r="J173" s="8"/>
      <c r="K173" s="8"/>
      <c r="L173" s="15"/>
      <c r="M173" s="8"/>
      <c r="N173" s="8"/>
      <c r="O173" s="8"/>
      <c r="P173" s="9"/>
      <c r="Q173" s="8"/>
      <c r="R173" s="9"/>
      <c r="S173" s="8"/>
      <c r="T173" s="8"/>
      <c r="U173" s="8"/>
      <c r="V173" s="8"/>
      <c r="W173" s="16"/>
      <c r="X173" s="17"/>
      <c r="Y173" s="18"/>
      <c r="Z173" s="17"/>
    </row>
    <row r="174" spans="1:26" ht="12.75" customHeight="1" x14ac:dyDescent="0.2">
      <c r="A174" s="2"/>
      <c r="B174" s="13"/>
      <c r="C174" s="13"/>
      <c r="D174" s="13"/>
      <c r="E174" s="8"/>
      <c r="F174" s="14"/>
      <c r="G174" s="9"/>
      <c r="H174" s="8"/>
      <c r="I174" s="9"/>
      <c r="J174" s="8"/>
      <c r="K174" s="8"/>
      <c r="L174" s="15"/>
      <c r="M174" s="8"/>
      <c r="N174" s="8"/>
      <c r="O174" s="8"/>
      <c r="P174" s="9"/>
      <c r="Q174" s="8"/>
      <c r="R174" s="9"/>
      <c r="S174" s="8"/>
      <c r="T174" s="8"/>
      <c r="U174" s="8"/>
      <c r="V174" s="8"/>
      <c r="W174" s="16"/>
      <c r="X174" s="17"/>
      <c r="Y174" s="18"/>
      <c r="Z174" s="17"/>
    </row>
  </sheetData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&amp;F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D400"/>
  <sheetViews>
    <sheetView workbookViewId="0">
      <selection activeCell="B1" sqref="B1:B65536"/>
    </sheetView>
  </sheetViews>
  <sheetFormatPr defaultColWidth="9.140625" defaultRowHeight="12.75" x14ac:dyDescent="0.2"/>
  <cols>
    <col min="1" max="82" width="8.7109375" customWidth="1"/>
    <col min="83" max="16384" width="9.140625" style="30"/>
  </cols>
  <sheetData>
    <row r="1" spans="1:75" x14ac:dyDescent="0.2">
      <c r="A1" s="30">
        <v>25</v>
      </c>
      <c r="B1" s="30">
        <v>16</v>
      </c>
      <c r="E1">
        <v>131</v>
      </c>
      <c r="F1" t="s">
        <v>71</v>
      </c>
      <c r="U1" s="30">
        <v>22</v>
      </c>
      <c r="V1" s="30">
        <v>17</v>
      </c>
      <c r="Y1">
        <v>269</v>
      </c>
      <c r="Z1" t="s">
        <v>70</v>
      </c>
      <c r="AO1" s="30">
        <v>22</v>
      </c>
      <c r="AP1" s="30">
        <v>16</v>
      </c>
      <c r="AQ1">
        <v>16</v>
      </c>
      <c r="AR1">
        <v>1</v>
      </c>
      <c r="AS1" s="32">
        <f>100*AR1/$AU$1</f>
        <v>0.25</v>
      </c>
      <c r="AU1">
        <f>SUM(AR:AR)</f>
        <v>400</v>
      </c>
      <c r="AV1" t="s">
        <v>69</v>
      </c>
      <c r="BI1" s="30">
        <v>22</v>
      </c>
      <c r="BJ1" s="30">
        <v>16</v>
      </c>
      <c r="BK1">
        <v>16</v>
      </c>
      <c r="BL1">
        <v>1</v>
      </c>
      <c r="BM1" s="32">
        <f>100*BL1/$AU$1</f>
        <v>0.25</v>
      </c>
      <c r="BO1">
        <f>SUM(BL:BL)</f>
        <v>400</v>
      </c>
      <c r="BP1" t="s">
        <v>69</v>
      </c>
      <c r="BU1">
        <v>16</v>
      </c>
      <c r="BV1">
        <v>1</v>
      </c>
      <c r="BW1" s="32">
        <f>100*BV1/$AU$1</f>
        <v>0.25</v>
      </c>
    </row>
    <row r="2" spans="1:75" x14ac:dyDescent="0.2">
      <c r="A2" s="30">
        <v>21</v>
      </c>
      <c r="B2" s="30">
        <v>17</v>
      </c>
      <c r="E2">
        <v>23.496183206106871</v>
      </c>
      <c r="U2" s="30">
        <v>21</v>
      </c>
      <c r="V2" s="30">
        <v>17</v>
      </c>
      <c r="Y2">
        <v>22.951672862453531</v>
      </c>
      <c r="AO2" s="30">
        <v>25</v>
      </c>
      <c r="AP2" s="30">
        <v>17</v>
      </c>
      <c r="AQ2">
        <v>17</v>
      </c>
      <c r="AR2">
        <v>4</v>
      </c>
      <c r="AS2" s="32">
        <f t="shared" ref="AS2:AS15" si="0">100*AR2/$AU$1</f>
        <v>1</v>
      </c>
      <c r="AU2">
        <v>15</v>
      </c>
      <c r="BI2" s="30">
        <v>25</v>
      </c>
      <c r="BJ2" s="30">
        <v>17</v>
      </c>
      <c r="BK2">
        <v>17</v>
      </c>
      <c r="BL2">
        <v>4</v>
      </c>
      <c r="BM2" s="32">
        <f t="shared" ref="BM2:BM15" si="1">100*BL2/$AU$1</f>
        <v>1</v>
      </c>
      <c r="BO2">
        <v>15</v>
      </c>
      <c r="BU2">
        <v>17</v>
      </c>
      <c r="BV2">
        <v>4</v>
      </c>
      <c r="BW2" s="32">
        <f t="shared" ref="BW2:BW15" si="2">100*BV2/$AU$1</f>
        <v>1</v>
      </c>
    </row>
    <row r="3" spans="1:75" x14ac:dyDescent="0.2">
      <c r="A3" s="30">
        <v>17</v>
      </c>
      <c r="B3" s="30">
        <v>18</v>
      </c>
      <c r="E3">
        <v>2.4031199137836299</v>
      </c>
      <c r="U3" s="30">
        <v>25</v>
      </c>
      <c r="V3" s="30">
        <v>17</v>
      </c>
      <c r="Y3">
        <v>2.2596160577413635</v>
      </c>
      <c r="AO3" s="30">
        <v>21</v>
      </c>
      <c r="AP3" s="30">
        <v>17</v>
      </c>
      <c r="AQ3">
        <v>18</v>
      </c>
      <c r="AR3">
        <v>5</v>
      </c>
      <c r="AS3" s="32">
        <f t="shared" si="0"/>
        <v>1.25</v>
      </c>
      <c r="BI3" s="30">
        <v>21</v>
      </c>
      <c r="BJ3" s="30">
        <v>17</v>
      </c>
      <c r="BK3">
        <v>18</v>
      </c>
      <c r="BL3">
        <v>5</v>
      </c>
      <c r="BM3" s="32">
        <f t="shared" si="1"/>
        <v>1.25</v>
      </c>
      <c r="BU3">
        <v>18</v>
      </c>
      <c r="BV3">
        <v>5</v>
      </c>
      <c r="BW3" s="32">
        <f t="shared" si="2"/>
        <v>1.25</v>
      </c>
    </row>
    <row r="4" spans="1:75" x14ac:dyDescent="0.2">
      <c r="A4" s="30">
        <v>23</v>
      </c>
      <c r="B4" s="30">
        <v>18</v>
      </c>
      <c r="E4">
        <v>5.7749853200234398</v>
      </c>
      <c r="U4" s="30">
        <v>24</v>
      </c>
      <c r="V4" s="30">
        <v>18</v>
      </c>
      <c r="Y4">
        <v>5.1058647284026213</v>
      </c>
      <c r="AO4" s="30">
        <v>25</v>
      </c>
      <c r="AP4" s="30">
        <v>17</v>
      </c>
      <c r="AQ4">
        <v>19</v>
      </c>
      <c r="AR4">
        <v>10</v>
      </c>
      <c r="AS4" s="32">
        <f t="shared" si="0"/>
        <v>2.5</v>
      </c>
      <c r="BI4" s="30">
        <v>25</v>
      </c>
      <c r="BJ4" s="30">
        <v>17</v>
      </c>
      <c r="BK4">
        <v>19</v>
      </c>
      <c r="BL4">
        <v>10</v>
      </c>
      <c r="BM4" s="32">
        <f t="shared" si="1"/>
        <v>2.5</v>
      </c>
      <c r="BU4">
        <v>19</v>
      </c>
      <c r="BV4">
        <v>10</v>
      </c>
      <c r="BW4" s="32">
        <f t="shared" si="2"/>
        <v>2.5</v>
      </c>
    </row>
    <row r="5" spans="1:75" x14ac:dyDescent="0.2">
      <c r="A5" s="30">
        <v>26</v>
      </c>
      <c r="B5" s="30">
        <v>19</v>
      </c>
      <c r="E5">
        <v>24</v>
      </c>
      <c r="U5" s="30">
        <v>25</v>
      </c>
      <c r="V5" s="30">
        <v>18</v>
      </c>
      <c r="Y5">
        <v>23</v>
      </c>
      <c r="AO5" s="30">
        <v>24</v>
      </c>
      <c r="AP5" s="30">
        <v>17</v>
      </c>
      <c r="AQ5">
        <v>20</v>
      </c>
      <c r="AR5">
        <v>30</v>
      </c>
      <c r="AS5" s="32">
        <f t="shared" si="0"/>
        <v>7.5</v>
      </c>
      <c r="BI5" s="30">
        <v>24</v>
      </c>
      <c r="BJ5" s="30">
        <v>17</v>
      </c>
      <c r="BK5">
        <v>20</v>
      </c>
      <c r="BL5">
        <v>30</v>
      </c>
      <c r="BM5" s="32">
        <f t="shared" si="1"/>
        <v>7.5</v>
      </c>
      <c r="BU5">
        <v>20</v>
      </c>
      <c r="BV5">
        <v>30</v>
      </c>
      <c r="BW5" s="32">
        <f t="shared" si="2"/>
        <v>7.5</v>
      </c>
    </row>
    <row r="6" spans="1:75" x14ac:dyDescent="0.2">
      <c r="A6" s="30">
        <v>24</v>
      </c>
      <c r="B6" s="30">
        <v>19</v>
      </c>
      <c r="E6">
        <v>30</v>
      </c>
      <c r="U6" s="30">
        <v>18</v>
      </c>
      <c r="V6" s="30">
        <v>18</v>
      </c>
      <c r="Y6">
        <v>29</v>
      </c>
      <c r="AO6" s="30">
        <v>25</v>
      </c>
      <c r="AP6" s="30">
        <v>18</v>
      </c>
      <c r="AQ6">
        <v>21</v>
      </c>
      <c r="AR6">
        <v>48</v>
      </c>
      <c r="AS6" s="32">
        <f t="shared" si="0"/>
        <v>12</v>
      </c>
      <c r="BI6" s="30">
        <v>25</v>
      </c>
      <c r="BJ6" s="30">
        <v>18</v>
      </c>
      <c r="BK6">
        <v>21</v>
      </c>
      <c r="BL6">
        <v>48</v>
      </c>
      <c r="BM6" s="32">
        <f t="shared" si="1"/>
        <v>12</v>
      </c>
      <c r="BU6">
        <v>21</v>
      </c>
      <c r="BV6">
        <v>48</v>
      </c>
      <c r="BW6" s="32">
        <f t="shared" si="2"/>
        <v>12</v>
      </c>
    </row>
    <row r="7" spans="1:75" x14ac:dyDescent="0.2">
      <c r="A7" s="30">
        <v>23</v>
      </c>
      <c r="B7" s="30">
        <v>20</v>
      </c>
      <c r="U7" s="30">
        <v>27</v>
      </c>
      <c r="V7" s="30">
        <v>19</v>
      </c>
      <c r="AO7" s="30">
        <v>18</v>
      </c>
      <c r="AP7" s="30">
        <v>18</v>
      </c>
      <c r="AQ7">
        <v>22</v>
      </c>
      <c r="AR7">
        <v>62</v>
      </c>
      <c r="AS7" s="32">
        <f t="shared" si="0"/>
        <v>15.5</v>
      </c>
      <c r="BI7" s="30">
        <v>18</v>
      </c>
      <c r="BJ7" s="30">
        <v>18</v>
      </c>
      <c r="BK7">
        <v>22</v>
      </c>
      <c r="BL7">
        <v>62</v>
      </c>
      <c r="BM7" s="32">
        <f t="shared" si="1"/>
        <v>15.5</v>
      </c>
      <c r="BU7">
        <v>22</v>
      </c>
      <c r="BV7">
        <v>62</v>
      </c>
      <c r="BW7" s="32">
        <f t="shared" si="2"/>
        <v>15.5</v>
      </c>
    </row>
    <row r="8" spans="1:75" x14ac:dyDescent="0.2">
      <c r="A8" s="30">
        <v>22</v>
      </c>
      <c r="B8" s="30">
        <v>20</v>
      </c>
      <c r="U8" s="30">
        <v>24</v>
      </c>
      <c r="V8" s="30">
        <v>19</v>
      </c>
      <c r="AO8" s="30">
        <v>21</v>
      </c>
      <c r="AP8" s="30">
        <v>18</v>
      </c>
      <c r="AQ8">
        <v>23</v>
      </c>
      <c r="AR8">
        <v>61</v>
      </c>
      <c r="AS8" s="32">
        <f t="shared" si="0"/>
        <v>15.25</v>
      </c>
      <c r="BI8" s="30">
        <v>21</v>
      </c>
      <c r="BJ8" s="30">
        <v>18</v>
      </c>
      <c r="BK8">
        <v>23</v>
      </c>
      <c r="BL8">
        <v>61</v>
      </c>
      <c r="BM8" s="32">
        <f t="shared" si="1"/>
        <v>15.25</v>
      </c>
      <c r="BU8">
        <v>23</v>
      </c>
      <c r="BV8">
        <v>61</v>
      </c>
      <c r="BW8" s="32">
        <f t="shared" si="2"/>
        <v>15.25</v>
      </c>
    </row>
    <row r="9" spans="1:75" x14ac:dyDescent="0.2">
      <c r="A9" s="30">
        <v>24</v>
      </c>
      <c r="B9" s="30">
        <v>20</v>
      </c>
      <c r="U9" s="30">
        <v>24</v>
      </c>
      <c r="V9" s="30">
        <v>19</v>
      </c>
      <c r="AO9" s="30">
        <v>27</v>
      </c>
      <c r="AP9" s="30">
        <v>18</v>
      </c>
      <c r="AQ9">
        <v>24</v>
      </c>
      <c r="AR9">
        <v>65</v>
      </c>
      <c r="AS9" s="32">
        <f t="shared" si="0"/>
        <v>16.25</v>
      </c>
      <c r="BI9" s="30">
        <v>27</v>
      </c>
      <c r="BJ9" s="30">
        <v>18</v>
      </c>
      <c r="BK9">
        <v>24</v>
      </c>
      <c r="BL9">
        <v>65</v>
      </c>
      <c r="BM9" s="32">
        <f t="shared" si="1"/>
        <v>16.25</v>
      </c>
      <c r="BU9">
        <v>24</v>
      </c>
      <c r="BV9">
        <v>65</v>
      </c>
      <c r="BW9" s="32">
        <f t="shared" si="2"/>
        <v>16.25</v>
      </c>
    </row>
    <row r="10" spans="1:75" x14ac:dyDescent="0.2">
      <c r="A10" s="30">
        <v>23</v>
      </c>
      <c r="B10" s="30">
        <v>20</v>
      </c>
      <c r="U10" s="30">
        <v>27</v>
      </c>
      <c r="V10" s="30">
        <v>19</v>
      </c>
      <c r="AO10" s="30">
        <v>24</v>
      </c>
      <c r="AP10" s="30">
        <v>18</v>
      </c>
      <c r="AQ10">
        <v>25</v>
      </c>
      <c r="AR10">
        <v>51</v>
      </c>
      <c r="AS10" s="32">
        <f t="shared" si="0"/>
        <v>12.75</v>
      </c>
      <c r="BI10" s="30">
        <v>24</v>
      </c>
      <c r="BJ10" s="30">
        <v>18</v>
      </c>
      <c r="BK10">
        <v>25</v>
      </c>
      <c r="BL10">
        <v>51</v>
      </c>
      <c r="BM10" s="32">
        <f t="shared" si="1"/>
        <v>12.75</v>
      </c>
      <c r="BU10">
        <v>25</v>
      </c>
      <c r="BV10">
        <v>51</v>
      </c>
      <c r="BW10" s="32">
        <f t="shared" si="2"/>
        <v>12.75</v>
      </c>
    </row>
    <row r="11" spans="1:75" x14ac:dyDescent="0.2">
      <c r="A11" s="30">
        <v>27</v>
      </c>
      <c r="B11" s="30">
        <v>20</v>
      </c>
      <c r="U11" s="30">
        <v>25</v>
      </c>
      <c r="V11" s="30">
        <v>19</v>
      </c>
      <c r="AO11" s="30">
        <v>24</v>
      </c>
      <c r="AP11" s="30">
        <v>19</v>
      </c>
      <c r="AQ11">
        <v>26</v>
      </c>
      <c r="AR11">
        <v>35</v>
      </c>
      <c r="AS11" s="32">
        <f t="shared" si="0"/>
        <v>8.75</v>
      </c>
      <c r="BI11" s="30">
        <v>24</v>
      </c>
      <c r="BJ11" s="30">
        <v>19</v>
      </c>
      <c r="BK11">
        <v>26</v>
      </c>
      <c r="BL11">
        <v>35</v>
      </c>
      <c r="BM11" s="32">
        <f t="shared" si="1"/>
        <v>8.75</v>
      </c>
      <c r="BU11">
        <v>26</v>
      </c>
      <c r="BV11">
        <v>35</v>
      </c>
      <c r="BW11" s="32">
        <f t="shared" si="2"/>
        <v>8.75</v>
      </c>
    </row>
    <row r="12" spans="1:75" x14ac:dyDescent="0.2">
      <c r="A12" s="30">
        <v>26</v>
      </c>
      <c r="B12" s="30">
        <v>20</v>
      </c>
      <c r="U12" s="30">
        <v>24</v>
      </c>
      <c r="V12" s="30">
        <v>19</v>
      </c>
      <c r="AO12" s="30">
        <v>17</v>
      </c>
      <c r="AP12" s="30">
        <v>19</v>
      </c>
      <c r="AQ12">
        <v>27</v>
      </c>
      <c r="AR12">
        <v>20</v>
      </c>
      <c r="AS12" s="32">
        <f t="shared" si="0"/>
        <v>5</v>
      </c>
      <c r="BI12" s="30">
        <v>17</v>
      </c>
      <c r="BJ12" s="30">
        <v>19</v>
      </c>
      <c r="BK12">
        <v>27</v>
      </c>
      <c r="BL12">
        <v>20</v>
      </c>
      <c r="BM12" s="32">
        <f t="shared" si="1"/>
        <v>5</v>
      </c>
      <c r="BU12">
        <v>27</v>
      </c>
      <c r="BV12">
        <v>20</v>
      </c>
      <c r="BW12" s="32">
        <f t="shared" si="2"/>
        <v>5</v>
      </c>
    </row>
    <row r="13" spans="1:75" x14ac:dyDescent="0.2">
      <c r="A13" s="30">
        <v>26</v>
      </c>
      <c r="B13" s="30">
        <v>21</v>
      </c>
      <c r="U13" s="30">
        <v>25</v>
      </c>
      <c r="V13" s="30">
        <v>19</v>
      </c>
      <c r="AO13" s="30">
        <v>23</v>
      </c>
      <c r="AP13" s="30">
        <v>19</v>
      </c>
      <c r="AQ13">
        <v>28</v>
      </c>
      <c r="AR13">
        <v>5</v>
      </c>
      <c r="AS13" s="32">
        <f t="shared" si="0"/>
        <v>1.25</v>
      </c>
      <c r="BI13" s="30">
        <v>23</v>
      </c>
      <c r="BJ13" s="30">
        <v>19</v>
      </c>
      <c r="BK13">
        <v>28</v>
      </c>
      <c r="BL13">
        <v>5</v>
      </c>
      <c r="BM13" s="32">
        <f t="shared" si="1"/>
        <v>1.25</v>
      </c>
      <c r="BU13">
        <v>28</v>
      </c>
      <c r="BV13">
        <v>5</v>
      </c>
      <c r="BW13" s="32">
        <f t="shared" si="2"/>
        <v>1.25</v>
      </c>
    </row>
    <row r="14" spans="1:75" x14ac:dyDescent="0.2">
      <c r="A14" s="30">
        <v>22</v>
      </c>
      <c r="B14" s="30">
        <v>21</v>
      </c>
      <c r="U14" s="30">
        <v>26</v>
      </c>
      <c r="V14" s="30">
        <v>19</v>
      </c>
      <c r="AO14" s="30">
        <v>27</v>
      </c>
      <c r="AP14" s="30">
        <v>19</v>
      </c>
      <c r="AQ14">
        <v>29</v>
      </c>
      <c r="AR14">
        <v>2</v>
      </c>
      <c r="AS14" s="32">
        <f t="shared" si="0"/>
        <v>0.5</v>
      </c>
      <c r="BI14" s="30">
        <v>27</v>
      </c>
      <c r="BJ14" s="30">
        <v>19</v>
      </c>
      <c r="BK14">
        <v>29</v>
      </c>
      <c r="BL14">
        <v>2</v>
      </c>
      <c r="BM14" s="32">
        <f t="shared" si="1"/>
        <v>0.5</v>
      </c>
      <c r="BU14">
        <v>29</v>
      </c>
      <c r="BV14">
        <v>2</v>
      </c>
      <c r="BW14" s="32">
        <f t="shared" si="2"/>
        <v>0.5</v>
      </c>
    </row>
    <row r="15" spans="1:75" x14ac:dyDescent="0.2">
      <c r="A15" s="30">
        <v>20</v>
      </c>
      <c r="B15" s="30">
        <v>21</v>
      </c>
      <c r="U15" s="30">
        <v>27</v>
      </c>
      <c r="V15" s="30">
        <v>20</v>
      </c>
      <c r="AO15" s="30">
        <v>26</v>
      </c>
      <c r="AP15" s="30">
        <v>19</v>
      </c>
      <c r="AQ15">
        <v>30</v>
      </c>
      <c r="AR15">
        <v>1</v>
      </c>
      <c r="AS15" s="32">
        <f t="shared" si="0"/>
        <v>0.25</v>
      </c>
      <c r="BI15" s="30">
        <v>26</v>
      </c>
      <c r="BJ15" s="30">
        <v>19</v>
      </c>
      <c r="BK15">
        <v>30</v>
      </c>
      <c r="BL15">
        <v>1</v>
      </c>
      <c r="BM15" s="32">
        <f t="shared" si="1"/>
        <v>0.25</v>
      </c>
      <c r="BU15">
        <v>30</v>
      </c>
      <c r="BV15">
        <v>1</v>
      </c>
      <c r="BW15" s="32">
        <f t="shared" si="2"/>
        <v>0.25</v>
      </c>
    </row>
    <row r="16" spans="1:75" x14ac:dyDescent="0.2">
      <c r="A16" s="30">
        <v>26</v>
      </c>
      <c r="B16" s="30">
        <v>21</v>
      </c>
      <c r="U16" s="30">
        <v>25</v>
      </c>
      <c r="V16" s="30">
        <v>20</v>
      </c>
      <c r="AO16" s="30">
        <v>24</v>
      </c>
      <c r="AP16" s="30">
        <v>19</v>
      </c>
      <c r="BI16" s="30">
        <v>24</v>
      </c>
      <c r="BJ16" s="30">
        <v>19</v>
      </c>
    </row>
    <row r="17" spans="1:62" x14ac:dyDescent="0.2">
      <c r="A17" s="30">
        <v>26</v>
      </c>
      <c r="B17" s="30">
        <v>21</v>
      </c>
      <c r="U17" s="30">
        <v>21</v>
      </c>
      <c r="V17" s="30">
        <v>20</v>
      </c>
      <c r="AO17" s="30">
        <v>23</v>
      </c>
      <c r="AP17" s="30">
        <v>19</v>
      </c>
      <c r="BI17" s="30">
        <v>23</v>
      </c>
      <c r="BJ17" s="30">
        <v>19</v>
      </c>
    </row>
    <row r="18" spans="1:62" x14ac:dyDescent="0.2">
      <c r="A18" s="30">
        <v>27</v>
      </c>
      <c r="B18" s="30">
        <v>21</v>
      </c>
      <c r="U18" s="30">
        <v>24</v>
      </c>
      <c r="V18" s="30">
        <v>20</v>
      </c>
      <c r="AO18" s="30">
        <v>25</v>
      </c>
      <c r="AP18" s="30">
        <v>19</v>
      </c>
      <c r="BI18" s="30">
        <v>25</v>
      </c>
      <c r="BJ18" s="30">
        <v>19</v>
      </c>
    </row>
    <row r="19" spans="1:62" x14ac:dyDescent="0.2">
      <c r="A19" s="30">
        <v>23</v>
      </c>
      <c r="B19" s="30">
        <v>21</v>
      </c>
      <c r="U19" s="30">
        <v>20</v>
      </c>
      <c r="V19" s="30">
        <v>20</v>
      </c>
      <c r="AO19" s="30">
        <v>24</v>
      </c>
      <c r="AP19" s="30">
        <v>19</v>
      </c>
      <c r="BI19" s="30">
        <v>24</v>
      </c>
      <c r="BJ19" s="30">
        <v>19</v>
      </c>
    </row>
    <row r="20" spans="1:62" x14ac:dyDescent="0.2">
      <c r="A20" s="30">
        <v>21</v>
      </c>
      <c r="B20" s="30">
        <v>21</v>
      </c>
      <c r="U20" s="30">
        <v>20</v>
      </c>
      <c r="V20" s="30">
        <v>20</v>
      </c>
      <c r="AO20" s="30">
        <v>25</v>
      </c>
      <c r="AP20" s="30">
        <v>19</v>
      </c>
      <c r="BI20" s="30">
        <v>25</v>
      </c>
      <c r="BJ20" s="30">
        <v>19</v>
      </c>
    </row>
    <row r="21" spans="1:62" x14ac:dyDescent="0.2">
      <c r="A21" s="30">
        <v>26</v>
      </c>
      <c r="B21" s="30">
        <v>21</v>
      </c>
      <c r="U21" s="30">
        <v>22</v>
      </c>
      <c r="V21" s="30">
        <v>20</v>
      </c>
      <c r="AO21" s="30">
        <v>26</v>
      </c>
      <c r="AP21" s="30">
        <v>20</v>
      </c>
      <c r="BI21" s="30">
        <v>26</v>
      </c>
      <c r="BJ21" s="30">
        <v>20</v>
      </c>
    </row>
    <row r="22" spans="1:62" x14ac:dyDescent="0.2">
      <c r="A22" s="30">
        <v>26</v>
      </c>
      <c r="B22" s="30">
        <v>21</v>
      </c>
      <c r="U22" s="30">
        <v>22</v>
      </c>
      <c r="V22" s="30">
        <v>20</v>
      </c>
      <c r="AO22" s="30">
        <v>27</v>
      </c>
      <c r="AP22" s="30">
        <v>20</v>
      </c>
      <c r="BI22" s="30">
        <v>27</v>
      </c>
      <c r="BJ22" s="30">
        <v>20</v>
      </c>
    </row>
    <row r="23" spans="1:62" x14ac:dyDescent="0.2">
      <c r="A23" s="30">
        <v>25</v>
      </c>
      <c r="B23" s="30">
        <v>21</v>
      </c>
      <c r="U23" s="30">
        <v>21</v>
      </c>
      <c r="V23" s="30">
        <v>20</v>
      </c>
      <c r="AO23" s="30">
        <v>25</v>
      </c>
      <c r="AP23" s="30">
        <v>20</v>
      </c>
      <c r="BI23" s="30">
        <v>25</v>
      </c>
      <c r="BJ23" s="30">
        <v>20</v>
      </c>
    </row>
    <row r="24" spans="1:62" x14ac:dyDescent="0.2">
      <c r="A24" s="30">
        <v>25</v>
      </c>
      <c r="B24" s="30">
        <v>21</v>
      </c>
      <c r="U24" s="30">
        <v>26</v>
      </c>
      <c r="V24" s="30">
        <v>20</v>
      </c>
      <c r="AO24" s="30">
        <v>22</v>
      </c>
      <c r="AP24" s="30">
        <v>20</v>
      </c>
      <c r="BI24" s="30">
        <v>22</v>
      </c>
      <c r="BJ24" s="30">
        <v>20</v>
      </c>
    </row>
    <row r="25" spans="1:62" x14ac:dyDescent="0.2">
      <c r="A25" s="30">
        <v>24</v>
      </c>
      <c r="B25" s="30">
        <v>22</v>
      </c>
      <c r="U25" s="30">
        <v>22</v>
      </c>
      <c r="V25" s="30">
        <v>20</v>
      </c>
      <c r="AO25" s="30">
        <v>24</v>
      </c>
      <c r="AP25" s="30">
        <v>20</v>
      </c>
      <c r="BI25" s="30">
        <v>24</v>
      </c>
      <c r="BJ25" s="30">
        <v>20</v>
      </c>
    </row>
    <row r="26" spans="1:62" x14ac:dyDescent="0.2">
      <c r="A26" s="30">
        <v>21</v>
      </c>
      <c r="B26" s="30">
        <v>22</v>
      </c>
      <c r="U26" s="30">
        <v>26</v>
      </c>
      <c r="V26" s="30">
        <v>20</v>
      </c>
      <c r="AO26" s="30">
        <v>21</v>
      </c>
      <c r="AP26" s="30">
        <v>20</v>
      </c>
      <c r="BI26" s="30">
        <v>21</v>
      </c>
      <c r="BJ26" s="30">
        <v>20</v>
      </c>
    </row>
    <row r="27" spans="1:62" x14ac:dyDescent="0.2">
      <c r="A27" s="30">
        <v>26</v>
      </c>
      <c r="B27" s="30">
        <v>22</v>
      </c>
      <c r="U27" s="30">
        <v>21</v>
      </c>
      <c r="V27" s="30">
        <v>20</v>
      </c>
      <c r="AO27" s="30">
        <v>23</v>
      </c>
      <c r="AP27" s="30">
        <v>20</v>
      </c>
      <c r="BI27" s="30">
        <v>23</v>
      </c>
      <c r="BJ27" s="30">
        <v>20</v>
      </c>
    </row>
    <row r="28" spans="1:62" x14ac:dyDescent="0.2">
      <c r="A28" s="30">
        <v>21</v>
      </c>
      <c r="B28" s="30">
        <v>22</v>
      </c>
      <c r="U28" s="30">
        <v>23</v>
      </c>
      <c r="V28" s="30">
        <v>20</v>
      </c>
      <c r="AO28" s="30">
        <v>24</v>
      </c>
      <c r="AP28" s="30">
        <v>20</v>
      </c>
      <c r="BI28" s="30">
        <v>24</v>
      </c>
      <c r="BJ28" s="30">
        <v>20</v>
      </c>
    </row>
    <row r="29" spans="1:62" x14ac:dyDescent="0.2">
      <c r="A29" s="30">
        <v>27</v>
      </c>
      <c r="B29" s="30">
        <v>22</v>
      </c>
      <c r="U29" s="30">
        <v>20</v>
      </c>
      <c r="V29" s="30">
        <v>20</v>
      </c>
      <c r="AO29" s="30">
        <v>20</v>
      </c>
      <c r="AP29" s="30">
        <v>20</v>
      </c>
      <c r="BI29" s="30">
        <v>20</v>
      </c>
      <c r="BJ29" s="30">
        <v>20</v>
      </c>
    </row>
    <row r="30" spans="1:62" x14ac:dyDescent="0.2">
      <c r="A30" s="30">
        <v>21</v>
      </c>
      <c r="B30" s="30">
        <v>22</v>
      </c>
      <c r="U30" s="30">
        <v>26</v>
      </c>
      <c r="V30" s="30">
        <v>20</v>
      </c>
      <c r="AO30" s="30">
        <v>20</v>
      </c>
      <c r="AP30" s="30">
        <v>20</v>
      </c>
      <c r="BI30" s="30">
        <v>20</v>
      </c>
      <c r="BJ30" s="30">
        <v>20</v>
      </c>
    </row>
    <row r="31" spans="1:62" x14ac:dyDescent="0.2">
      <c r="A31" s="30">
        <v>27</v>
      </c>
      <c r="B31" s="30">
        <v>22</v>
      </c>
      <c r="U31" s="30">
        <v>21</v>
      </c>
      <c r="V31" s="30">
        <v>20</v>
      </c>
      <c r="AO31" s="30">
        <v>27</v>
      </c>
      <c r="AP31" s="30">
        <v>20</v>
      </c>
      <c r="BI31" s="30">
        <v>27</v>
      </c>
      <c r="BJ31" s="30">
        <v>20</v>
      </c>
    </row>
    <row r="32" spans="1:62" x14ac:dyDescent="0.2">
      <c r="A32" s="30">
        <v>25</v>
      </c>
      <c r="B32" s="30">
        <v>22</v>
      </c>
      <c r="U32" s="30">
        <v>17</v>
      </c>
      <c r="V32" s="30">
        <v>20</v>
      </c>
      <c r="AO32" s="30">
        <v>22</v>
      </c>
      <c r="AP32" s="30">
        <v>20</v>
      </c>
      <c r="BI32" s="30">
        <v>22</v>
      </c>
      <c r="BJ32" s="30">
        <v>20</v>
      </c>
    </row>
    <row r="33" spans="1:62" x14ac:dyDescent="0.2">
      <c r="A33" s="30">
        <v>25</v>
      </c>
      <c r="B33" s="30">
        <v>22</v>
      </c>
      <c r="U33" s="30">
        <v>24</v>
      </c>
      <c r="V33" s="30">
        <v>20</v>
      </c>
      <c r="AO33" s="30">
        <v>26</v>
      </c>
      <c r="AP33" s="30">
        <v>20</v>
      </c>
      <c r="BI33" s="30">
        <v>26</v>
      </c>
      <c r="BJ33" s="30">
        <v>20</v>
      </c>
    </row>
    <row r="34" spans="1:62" x14ac:dyDescent="0.2">
      <c r="A34" s="30">
        <v>22</v>
      </c>
      <c r="B34" s="30">
        <v>22</v>
      </c>
      <c r="U34" s="30">
        <v>22</v>
      </c>
      <c r="V34" s="30">
        <v>20</v>
      </c>
      <c r="AO34" s="30">
        <v>22</v>
      </c>
      <c r="AP34" s="30">
        <v>20</v>
      </c>
      <c r="BI34" s="30">
        <v>22</v>
      </c>
      <c r="BJ34" s="30">
        <v>20</v>
      </c>
    </row>
    <row r="35" spans="1:62" x14ac:dyDescent="0.2">
      <c r="A35" s="30">
        <v>25</v>
      </c>
      <c r="B35" s="30">
        <v>22</v>
      </c>
      <c r="U35" s="30">
        <v>23</v>
      </c>
      <c r="V35" s="30">
        <v>20</v>
      </c>
      <c r="AO35" s="30">
        <v>21</v>
      </c>
      <c r="AP35" s="30">
        <v>20</v>
      </c>
      <c r="BI35" s="30">
        <v>21</v>
      </c>
      <c r="BJ35" s="30">
        <v>20</v>
      </c>
    </row>
    <row r="36" spans="1:62" x14ac:dyDescent="0.2">
      <c r="A36" s="30">
        <v>19</v>
      </c>
      <c r="B36" s="30">
        <v>22</v>
      </c>
      <c r="U36" s="30">
        <v>24</v>
      </c>
      <c r="V36" s="30">
        <v>20</v>
      </c>
      <c r="AO36" s="30">
        <v>26</v>
      </c>
      <c r="AP36" s="30">
        <v>20</v>
      </c>
      <c r="BI36" s="30">
        <v>26</v>
      </c>
      <c r="BJ36" s="30">
        <v>20</v>
      </c>
    </row>
    <row r="37" spans="1:62" x14ac:dyDescent="0.2">
      <c r="A37" s="30">
        <v>25</v>
      </c>
      <c r="B37" s="30">
        <v>22</v>
      </c>
      <c r="U37" s="30">
        <v>20</v>
      </c>
      <c r="V37" s="30">
        <v>20</v>
      </c>
      <c r="AO37" s="30">
        <v>26</v>
      </c>
      <c r="AP37" s="30">
        <v>20</v>
      </c>
      <c r="BI37" s="30">
        <v>26</v>
      </c>
      <c r="BJ37" s="30">
        <v>20</v>
      </c>
    </row>
    <row r="38" spans="1:62" x14ac:dyDescent="0.2">
      <c r="A38" s="30">
        <v>22</v>
      </c>
      <c r="B38" s="30">
        <v>22</v>
      </c>
      <c r="U38" s="30">
        <v>26</v>
      </c>
      <c r="V38" s="30">
        <v>20</v>
      </c>
      <c r="AO38" s="30">
        <v>22</v>
      </c>
      <c r="AP38" s="30">
        <v>20</v>
      </c>
      <c r="BI38" s="30">
        <v>22</v>
      </c>
      <c r="BJ38" s="30">
        <v>20</v>
      </c>
    </row>
    <row r="39" spans="1:62" x14ac:dyDescent="0.2">
      <c r="A39" s="30">
        <v>25</v>
      </c>
      <c r="B39" s="30">
        <v>22</v>
      </c>
      <c r="U39" s="30">
        <v>23</v>
      </c>
      <c r="V39" s="30">
        <v>21</v>
      </c>
      <c r="AO39" s="30">
        <v>26</v>
      </c>
      <c r="AP39" s="30">
        <v>20</v>
      </c>
      <c r="BI39" s="30">
        <v>26</v>
      </c>
      <c r="BJ39" s="30">
        <v>20</v>
      </c>
    </row>
    <row r="40" spans="1:62" x14ac:dyDescent="0.2">
      <c r="A40" s="30">
        <v>28</v>
      </c>
      <c r="B40" s="30">
        <v>22</v>
      </c>
      <c r="U40" s="30">
        <v>26</v>
      </c>
      <c r="V40" s="30">
        <v>21</v>
      </c>
      <c r="AO40" s="30">
        <v>21</v>
      </c>
      <c r="AP40" s="30">
        <v>20</v>
      </c>
      <c r="BI40" s="30">
        <v>21</v>
      </c>
      <c r="BJ40" s="30">
        <v>20</v>
      </c>
    </row>
    <row r="41" spans="1:62" x14ac:dyDescent="0.2">
      <c r="A41" s="30">
        <v>22</v>
      </c>
      <c r="B41" s="30">
        <v>22</v>
      </c>
      <c r="U41" s="30">
        <v>24</v>
      </c>
      <c r="V41" s="30">
        <v>21</v>
      </c>
      <c r="AO41" s="30">
        <v>22</v>
      </c>
      <c r="AP41" s="30">
        <v>20</v>
      </c>
      <c r="BI41" s="30">
        <v>22</v>
      </c>
      <c r="BJ41" s="30">
        <v>20</v>
      </c>
    </row>
    <row r="42" spans="1:62" x14ac:dyDescent="0.2">
      <c r="A42" s="30">
        <v>22</v>
      </c>
      <c r="B42" s="30">
        <v>22</v>
      </c>
      <c r="U42" s="30">
        <v>22</v>
      </c>
      <c r="V42" s="30">
        <v>21</v>
      </c>
      <c r="AO42" s="30">
        <v>23</v>
      </c>
      <c r="AP42" s="30">
        <v>20</v>
      </c>
      <c r="BI42" s="30">
        <v>23</v>
      </c>
      <c r="BJ42" s="30">
        <v>20</v>
      </c>
    </row>
    <row r="43" spans="1:62" x14ac:dyDescent="0.2">
      <c r="A43" s="30">
        <v>27</v>
      </c>
      <c r="B43" s="30">
        <v>22</v>
      </c>
      <c r="U43" s="30">
        <v>26</v>
      </c>
      <c r="V43" s="30">
        <v>21</v>
      </c>
      <c r="AO43" s="30">
        <v>20</v>
      </c>
      <c r="AP43" s="30">
        <v>20</v>
      </c>
      <c r="BI43" s="30">
        <v>20</v>
      </c>
      <c r="BJ43" s="30">
        <v>20</v>
      </c>
    </row>
    <row r="44" spans="1:62" x14ac:dyDescent="0.2">
      <c r="A44" s="30">
        <v>25</v>
      </c>
      <c r="B44" s="30">
        <v>22</v>
      </c>
      <c r="U44" s="30">
        <v>24</v>
      </c>
      <c r="V44" s="30">
        <v>21</v>
      </c>
      <c r="AO44" s="30">
        <v>20</v>
      </c>
      <c r="AP44" s="30">
        <v>20</v>
      </c>
      <c r="BI44" s="30">
        <v>20</v>
      </c>
      <c r="BJ44" s="30">
        <v>20</v>
      </c>
    </row>
    <row r="45" spans="1:62" x14ac:dyDescent="0.2">
      <c r="A45" s="30">
        <v>22</v>
      </c>
      <c r="B45" s="30">
        <v>22</v>
      </c>
      <c r="U45" s="30">
        <v>24</v>
      </c>
      <c r="V45" s="30">
        <v>21</v>
      </c>
      <c r="AO45" s="30">
        <v>26</v>
      </c>
      <c r="AP45" s="30">
        <v>20</v>
      </c>
      <c r="BI45" s="30">
        <v>26</v>
      </c>
      <c r="BJ45" s="30">
        <v>20</v>
      </c>
    </row>
    <row r="46" spans="1:62" x14ac:dyDescent="0.2">
      <c r="A46" s="30">
        <v>24</v>
      </c>
      <c r="B46" s="30">
        <v>22</v>
      </c>
      <c r="U46" s="30">
        <v>25</v>
      </c>
      <c r="V46" s="30">
        <v>21</v>
      </c>
      <c r="AO46" s="30">
        <v>26</v>
      </c>
      <c r="AP46" s="30">
        <v>20</v>
      </c>
      <c r="BI46" s="30">
        <v>26</v>
      </c>
      <c r="BJ46" s="30">
        <v>20</v>
      </c>
    </row>
    <row r="47" spans="1:62" x14ac:dyDescent="0.2">
      <c r="A47" s="30">
        <v>24</v>
      </c>
      <c r="B47" s="30">
        <v>22</v>
      </c>
      <c r="U47" s="30">
        <v>27</v>
      </c>
      <c r="V47" s="30">
        <v>21</v>
      </c>
      <c r="AO47" s="30">
        <v>21</v>
      </c>
      <c r="AP47" s="30">
        <v>20</v>
      </c>
      <c r="BI47" s="30">
        <v>21</v>
      </c>
      <c r="BJ47" s="30">
        <v>20</v>
      </c>
    </row>
    <row r="48" spans="1:62" x14ac:dyDescent="0.2">
      <c r="A48" s="30">
        <v>22</v>
      </c>
      <c r="B48" s="30">
        <v>22</v>
      </c>
      <c r="U48" s="30">
        <v>23</v>
      </c>
      <c r="V48" s="30">
        <v>21</v>
      </c>
      <c r="AO48" s="30">
        <v>26</v>
      </c>
      <c r="AP48" s="30">
        <v>20</v>
      </c>
      <c r="BI48" s="30">
        <v>26</v>
      </c>
      <c r="BJ48" s="30">
        <v>20</v>
      </c>
    </row>
    <row r="49" spans="1:62" x14ac:dyDescent="0.2">
      <c r="A49" s="30">
        <v>22</v>
      </c>
      <c r="B49" s="30">
        <v>23</v>
      </c>
      <c r="U49" s="30">
        <v>22</v>
      </c>
      <c r="V49" s="30">
        <v>21</v>
      </c>
      <c r="AO49" s="30">
        <v>27</v>
      </c>
      <c r="AP49" s="30">
        <v>20</v>
      </c>
      <c r="BI49" s="30">
        <v>27</v>
      </c>
      <c r="BJ49" s="30">
        <v>20</v>
      </c>
    </row>
    <row r="50" spans="1:62" x14ac:dyDescent="0.2">
      <c r="A50" s="30">
        <v>24</v>
      </c>
      <c r="B50" s="30">
        <v>23</v>
      </c>
      <c r="U50" s="30">
        <v>23</v>
      </c>
      <c r="V50" s="30">
        <v>21</v>
      </c>
      <c r="AO50" s="30">
        <v>17</v>
      </c>
      <c r="AP50" s="30">
        <v>20</v>
      </c>
      <c r="BI50" s="30">
        <v>17</v>
      </c>
      <c r="BJ50" s="30">
        <v>20</v>
      </c>
    </row>
    <row r="51" spans="1:62" x14ac:dyDescent="0.2">
      <c r="A51" s="30">
        <v>24</v>
      </c>
      <c r="B51" s="30">
        <v>23</v>
      </c>
      <c r="U51" s="30">
        <v>20</v>
      </c>
      <c r="V51" s="30">
        <v>21</v>
      </c>
      <c r="AO51" s="30">
        <v>24</v>
      </c>
      <c r="AP51" s="30">
        <v>21</v>
      </c>
      <c r="BI51" s="30">
        <v>24</v>
      </c>
      <c r="BJ51" s="30">
        <v>21</v>
      </c>
    </row>
    <row r="52" spans="1:62" x14ac:dyDescent="0.2">
      <c r="A52" s="30">
        <v>22</v>
      </c>
      <c r="B52" s="30">
        <v>23</v>
      </c>
      <c r="U52" s="30">
        <v>19</v>
      </c>
      <c r="V52" s="30">
        <v>21</v>
      </c>
      <c r="AO52" s="30">
        <v>22</v>
      </c>
      <c r="AP52" s="30">
        <v>21</v>
      </c>
      <c r="BI52" s="30">
        <v>22</v>
      </c>
      <c r="BJ52" s="30">
        <v>21</v>
      </c>
    </row>
    <row r="53" spans="1:62" x14ac:dyDescent="0.2">
      <c r="A53" s="30">
        <v>23</v>
      </c>
      <c r="B53" s="30">
        <v>23</v>
      </c>
      <c r="U53" s="30">
        <v>20</v>
      </c>
      <c r="V53" s="30">
        <v>21</v>
      </c>
      <c r="AO53" s="30">
        <v>23</v>
      </c>
      <c r="AP53" s="30">
        <v>21</v>
      </c>
      <c r="BI53" s="30">
        <v>23</v>
      </c>
      <c r="BJ53" s="30">
        <v>21</v>
      </c>
    </row>
    <row r="54" spans="1:62" x14ac:dyDescent="0.2">
      <c r="A54" s="30">
        <v>24</v>
      </c>
      <c r="B54" s="30">
        <v>23</v>
      </c>
      <c r="U54" s="30">
        <v>18</v>
      </c>
      <c r="V54" s="30">
        <v>21</v>
      </c>
      <c r="AO54" s="30">
        <v>23</v>
      </c>
      <c r="AP54" s="30">
        <v>21</v>
      </c>
      <c r="BI54" s="30">
        <v>23</v>
      </c>
      <c r="BJ54" s="30">
        <v>21</v>
      </c>
    </row>
    <row r="55" spans="1:62" x14ac:dyDescent="0.2">
      <c r="A55" s="30">
        <v>24</v>
      </c>
      <c r="B55" s="30">
        <v>23</v>
      </c>
      <c r="U55" s="30">
        <v>23</v>
      </c>
      <c r="V55" s="30">
        <v>21</v>
      </c>
      <c r="AO55" s="30">
        <v>24</v>
      </c>
      <c r="AP55" s="30">
        <v>21</v>
      </c>
      <c r="BI55" s="30">
        <v>24</v>
      </c>
      <c r="BJ55" s="30">
        <v>21</v>
      </c>
    </row>
    <row r="56" spans="1:62" x14ac:dyDescent="0.2">
      <c r="A56" s="30">
        <v>22</v>
      </c>
      <c r="B56" s="30">
        <v>23</v>
      </c>
      <c r="U56" s="30">
        <v>27</v>
      </c>
      <c r="V56" s="30">
        <v>21</v>
      </c>
      <c r="AO56" s="30">
        <v>20</v>
      </c>
      <c r="AP56" s="30">
        <v>21</v>
      </c>
      <c r="BI56" s="30">
        <v>20</v>
      </c>
      <c r="BJ56" s="30">
        <v>21</v>
      </c>
    </row>
    <row r="57" spans="1:62" x14ac:dyDescent="0.2">
      <c r="A57" s="30">
        <v>22</v>
      </c>
      <c r="B57" s="30">
        <v>23</v>
      </c>
      <c r="U57" s="30">
        <v>27</v>
      </c>
      <c r="V57" s="30">
        <v>21</v>
      </c>
      <c r="AO57" s="30">
        <v>21</v>
      </c>
      <c r="AP57" s="30">
        <v>21</v>
      </c>
      <c r="BI57" s="30">
        <v>21</v>
      </c>
      <c r="BJ57" s="30">
        <v>21</v>
      </c>
    </row>
    <row r="58" spans="1:62" x14ac:dyDescent="0.2">
      <c r="A58" s="30">
        <v>24</v>
      </c>
      <c r="B58" s="30">
        <v>23</v>
      </c>
      <c r="U58" s="30">
        <v>23</v>
      </c>
      <c r="V58" s="30">
        <v>21</v>
      </c>
      <c r="AO58" s="30">
        <v>26</v>
      </c>
      <c r="AP58" s="30">
        <v>21</v>
      </c>
      <c r="BI58" s="30">
        <v>26</v>
      </c>
      <c r="BJ58" s="30">
        <v>21</v>
      </c>
    </row>
    <row r="59" spans="1:62" x14ac:dyDescent="0.2">
      <c r="A59" s="30">
        <v>22</v>
      </c>
      <c r="B59" s="30">
        <v>23</v>
      </c>
      <c r="U59" s="30">
        <v>20</v>
      </c>
      <c r="V59" s="30">
        <v>21</v>
      </c>
      <c r="AO59" s="30">
        <v>26</v>
      </c>
      <c r="AP59" s="30">
        <v>21</v>
      </c>
      <c r="BI59" s="30">
        <v>26</v>
      </c>
      <c r="BJ59" s="30">
        <v>21</v>
      </c>
    </row>
    <row r="60" spans="1:62" x14ac:dyDescent="0.2">
      <c r="A60" s="30">
        <v>21</v>
      </c>
      <c r="B60" s="30">
        <v>23</v>
      </c>
      <c r="U60" s="30">
        <v>26</v>
      </c>
      <c r="V60" s="30">
        <v>21</v>
      </c>
      <c r="AO60" s="30">
        <v>23</v>
      </c>
      <c r="AP60" s="30">
        <v>21</v>
      </c>
      <c r="BI60" s="30">
        <v>23</v>
      </c>
      <c r="BJ60" s="30">
        <v>21</v>
      </c>
    </row>
    <row r="61" spans="1:62" x14ac:dyDescent="0.2">
      <c r="A61" s="30">
        <v>22</v>
      </c>
      <c r="B61" s="30">
        <v>23</v>
      </c>
      <c r="U61" s="30">
        <v>23</v>
      </c>
      <c r="V61" s="30">
        <v>21</v>
      </c>
      <c r="AO61" s="30">
        <v>26</v>
      </c>
      <c r="AP61" s="30">
        <v>21</v>
      </c>
      <c r="BI61" s="30">
        <v>26</v>
      </c>
      <c r="BJ61" s="30">
        <v>21</v>
      </c>
    </row>
    <row r="62" spans="1:62" x14ac:dyDescent="0.2">
      <c r="A62" s="30">
        <v>25</v>
      </c>
      <c r="B62" s="30">
        <v>24</v>
      </c>
      <c r="U62" s="30">
        <v>24</v>
      </c>
      <c r="V62" s="30">
        <v>21</v>
      </c>
      <c r="AO62" s="30">
        <v>26</v>
      </c>
      <c r="AP62" s="30">
        <v>21</v>
      </c>
      <c r="BI62" s="30">
        <v>26</v>
      </c>
      <c r="BJ62" s="30">
        <v>21</v>
      </c>
    </row>
    <row r="63" spans="1:62" x14ac:dyDescent="0.2">
      <c r="A63" s="30">
        <v>22</v>
      </c>
      <c r="B63" s="30">
        <v>24</v>
      </c>
      <c r="U63" s="30">
        <v>24</v>
      </c>
      <c r="V63" s="30">
        <v>21</v>
      </c>
      <c r="AO63" s="30">
        <v>24</v>
      </c>
      <c r="AP63" s="30">
        <v>21</v>
      </c>
      <c r="BI63" s="30">
        <v>24</v>
      </c>
      <c r="BJ63" s="30">
        <v>21</v>
      </c>
    </row>
    <row r="64" spans="1:62" x14ac:dyDescent="0.2">
      <c r="A64" s="30">
        <v>22</v>
      </c>
      <c r="B64" s="30">
        <v>24</v>
      </c>
      <c r="U64" s="30">
        <v>25</v>
      </c>
      <c r="V64" s="30">
        <v>21</v>
      </c>
      <c r="AO64" s="30">
        <v>22</v>
      </c>
      <c r="AP64" s="30">
        <v>21</v>
      </c>
      <c r="BI64" s="30">
        <v>22</v>
      </c>
      <c r="BJ64" s="30">
        <v>21</v>
      </c>
    </row>
    <row r="65" spans="1:62" x14ac:dyDescent="0.2">
      <c r="A65" s="30">
        <v>21</v>
      </c>
      <c r="B65" s="30">
        <v>24</v>
      </c>
      <c r="U65" s="30">
        <v>23</v>
      </c>
      <c r="V65" s="30">
        <v>21</v>
      </c>
      <c r="AO65" s="30">
        <v>26</v>
      </c>
      <c r="AP65" s="30">
        <v>21</v>
      </c>
      <c r="BI65" s="30">
        <v>26</v>
      </c>
      <c r="BJ65" s="30">
        <v>21</v>
      </c>
    </row>
    <row r="66" spans="1:62" x14ac:dyDescent="0.2">
      <c r="A66" s="30">
        <v>24</v>
      </c>
      <c r="B66" s="30">
        <v>24</v>
      </c>
      <c r="U66" s="30">
        <v>21</v>
      </c>
      <c r="V66" s="30">
        <v>21</v>
      </c>
      <c r="AO66" s="30">
        <v>25</v>
      </c>
      <c r="AP66" s="30">
        <v>21</v>
      </c>
      <c r="BI66" s="30">
        <v>25</v>
      </c>
      <c r="BJ66" s="30">
        <v>21</v>
      </c>
    </row>
    <row r="67" spans="1:62" x14ac:dyDescent="0.2">
      <c r="A67" s="30">
        <v>24</v>
      </c>
      <c r="B67" s="30">
        <v>24</v>
      </c>
      <c r="U67" s="30">
        <v>22</v>
      </c>
      <c r="V67" s="30">
        <v>21</v>
      </c>
      <c r="AO67" s="30">
        <v>24</v>
      </c>
      <c r="AP67" s="30">
        <v>21</v>
      </c>
      <c r="BI67" s="30">
        <v>24</v>
      </c>
      <c r="BJ67" s="30">
        <v>21</v>
      </c>
    </row>
    <row r="68" spans="1:62" x14ac:dyDescent="0.2">
      <c r="A68" s="30">
        <v>25</v>
      </c>
      <c r="B68" s="30">
        <v>24</v>
      </c>
      <c r="U68" s="30">
        <v>24</v>
      </c>
      <c r="V68" s="30">
        <v>21</v>
      </c>
      <c r="AO68" s="30">
        <v>24</v>
      </c>
      <c r="AP68" s="30">
        <v>21</v>
      </c>
      <c r="BI68" s="30">
        <v>24</v>
      </c>
      <c r="BJ68" s="30">
        <v>21</v>
      </c>
    </row>
    <row r="69" spans="1:62" x14ac:dyDescent="0.2">
      <c r="A69" s="30">
        <v>27</v>
      </c>
      <c r="B69" s="30">
        <v>24</v>
      </c>
      <c r="U69" s="30">
        <v>23</v>
      </c>
      <c r="V69" s="30">
        <v>21</v>
      </c>
      <c r="AO69" s="30">
        <v>25</v>
      </c>
      <c r="AP69" s="30">
        <v>21</v>
      </c>
      <c r="BI69" s="30">
        <v>25</v>
      </c>
      <c r="BJ69" s="30">
        <v>21</v>
      </c>
    </row>
    <row r="70" spans="1:62" x14ac:dyDescent="0.2">
      <c r="A70" s="30">
        <v>21</v>
      </c>
      <c r="B70" s="30">
        <v>24</v>
      </c>
      <c r="U70" s="30">
        <v>23</v>
      </c>
      <c r="V70" s="30">
        <v>21</v>
      </c>
      <c r="AO70" s="30">
        <v>25</v>
      </c>
      <c r="AP70" s="30">
        <v>21</v>
      </c>
      <c r="BI70" s="30">
        <v>25</v>
      </c>
      <c r="BJ70" s="30">
        <v>21</v>
      </c>
    </row>
    <row r="71" spans="1:62" x14ac:dyDescent="0.2">
      <c r="A71" s="30">
        <v>22</v>
      </c>
      <c r="B71" s="30">
        <v>24</v>
      </c>
      <c r="U71" s="30">
        <v>20</v>
      </c>
      <c r="V71" s="30">
        <v>21</v>
      </c>
      <c r="AO71" s="30">
        <v>24</v>
      </c>
      <c r="AP71" s="30">
        <v>21</v>
      </c>
      <c r="BI71" s="30">
        <v>24</v>
      </c>
      <c r="BJ71" s="30">
        <v>21</v>
      </c>
    </row>
    <row r="72" spans="1:62" x14ac:dyDescent="0.2">
      <c r="A72" s="30">
        <v>23</v>
      </c>
      <c r="B72" s="30">
        <v>24</v>
      </c>
      <c r="U72" s="30">
        <v>22</v>
      </c>
      <c r="V72" s="30">
        <v>21</v>
      </c>
      <c r="AO72" s="30">
        <v>21</v>
      </c>
      <c r="AP72" s="30">
        <v>21</v>
      </c>
      <c r="BI72" s="30">
        <v>21</v>
      </c>
      <c r="BJ72" s="30">
        <v>21</v>
      </c>
    </row>
    <row r="73" spans="1:62" x14ac:dyDescent="0.2">
      <c r="A73" s="30">
        <v>21</v>
      </c>
      <c r="B73" s="30">
        <v>24</v>
      </c>
      <c r="U73" s="30">
        <v>20</v>
      </c>
      <c r="V73" s="30">
        <v>21</v>
      </c>
      <c r="AO73" s="30">
        <v>27</v>
      </c>
      <c r="AP73" s="30">
        <v>21</v>
      </c>
      <c r="BI73" s="30">
        <v>27</v>
      </c>
      <c r="BJ73" s="30">
        <v>21</v>
      </c>
    </row>
    <row r="74" spans="1:62" x14ac:dyDescent="0.2">
      <c r="A74" s="30">
        <v>20</v>
      </c>
      <c r="B74" s="30">
        <v>24</v>
      </c>
      <c r="U74" s="30">
        <v>26</v>
      </c>
      <c r="V74" s="30">
        <v>21</v>
      </c>
      <c r="AO74" s="30">
        <v>26</v>
      </c>
      <c r="AP74" s="30">
        <v>21</v>
      </c>
      <c r="BI74" s="30">
        <v>26</v>
      </c>
      <c r="BJ74" s="30">
        <v>21</v>
      </c>
    </row>
    <row r="75" spans="1:62" x14ac:dyDescent="0.2">
      <c r="A75" s="30">
        <v>23</v>
      </c>
      <c r="B75" s="30">
        <v>24</v>
      </c>
      <c r="U75" s="30">
        <v>25</v>
      </c>
      <c r="V75" s="30">
        <v>22</v>
      </c>
      <c r="AO75" s="30">
        <v>23</v>
      </c>
      <c r="AP75" s="30">
        <v>21</v>
      </c>
      <c r="BI75" s="30">
        <v>23</v>
      </c>
      <c r="BJ75" s="30">
        <v>21</v>
      </c>
    </row>
    <row r="76" spans="1:62" x14ac:dyDescent="0.2">
      <c r="A76" s="30">
        <v>21</v>
      </c>
      <c r="B76" s="30">
        <v>24</v>
      </c>
      <c r="U76" s="30">
        <v>22</v>
      </c>
      <c r="V76" s="30">
        <v>22</v>
      </c>
      <c r="AO76" s="30">
        <v>22</v>
      </c>
      <c r="AP76" s="30">
        <v>21</v>
      </c>
      <c r="BI76" s="30">
        <v>22</v>
      </c>
      <c r="BJ76" s="30">
        <v>21</v>
      </c>
    </row>
    <row r="77" spans="1:62" x14ac:dyDescent="0.2">
      <c r="A77" s="30">
        <v>20</v>
      </c>
      <c r="B77" s="30">
        <v>24</v>
      </c>
      <c r="U77" s="30">
        <v>21</v>
      </c>
      <c r="V77" s="30">
        <v>22</v>
      </c>
      <c r="AO77" s="30">
        <v>23</v>
      </c>
      <c r="AP77" s="30">
        <v>21</v>
      </c>
      <c r="BI77" s="30">
        <v>23</v>
      </c>
      <c r="BJ77" s="30">
        <v>21</v>
      </c>
    </row>
    <row r="78" spans="1:62" x14ac:dyDescent="0.2">
      <c r="A78" s="30">
        <v>30</v>
      </c>
      <c r="B78" s="30">
        <v>24</v>
      </c>
      <c r="U78" s="30">
        <v>25</v>
      </c>
      <c r="V78" s="30">
        <v>22</v>
      </c>
      <c r="AO78" s="30">
        <v>21</v>
      </c>
      <c r="AP78" s="30">
        <v>21</v>
      </c>
      <c r="BI78" s="30">
        <v>21</v>
      </c>
      <c r="BJ78" s="30">
        <v>21</v>
      </c>
    </row>
    <row r="79" spans="1:62" x14ac:dyDescent="0.2">
      <c r="A79" s="30">
        <v>29</v>
      </c>
      <c r="B79" s="30">
        <v>24</v>
      </c>
      <c r="U79" s="30">
        <v>21</v>
      </c>
      <c r="V79" s="30">
        <v>22</v>
      </c>
      <c r="AO79" s="30">
        <v>27</v>
      </c>
      <c r="AP79" s="30">
        <v>21</v>
      </c>
      <c r="BI79" s="30">
        <v>27</v>
      </c>
      <c r="BJ79" s="30">
        <v>21</v>
      </c>
    </row>
    <row r="80" spans="1:62" x14ac:dyDescent="0.2">
      <c r="A80" s="30">
        <v>21</v>
      </c>
      <c r="B80" s="30">
        <v>24</v>
      </c>
      <c r="U80" s="30">
        <v>21</v>
      </c>
      <c r="V80" s="30">
        <v>22</v>
      </c>
      <c r="AO80" s="30">
        <v>20</v>
      </c>
      <c r="AP80" s="30">
        <v>21</v>
      </c>
      <c r="BI80" s="30">
        <v>20</v>
      </c>
      <c r="BJ80" s="30">
        <v>21</v>
      </c>
    </row>
    <row r="81" spans="1:62" x14ac:dyDescent="0.2">
      <c r="A81" s="30">
        <v>22</v>
      </c>
      <c r="B81" s="30">
        <v>24</v>
      </c>
      <c r="U81" s="30">
        <v>23</v>
      </c>
      <c r="V81" s="30">
        <v>22</v>
      </c>
      <c r="AO81" s="30">
        <v>19</v>
      </c>
      <c r="AP81" s="30">
        <v>21</v>
      </c>
      <c r="BI81" s="30">
        <v>19</v>
      </c>
      <c r="BJ81" s="30">
        <v>21</v>
      </c>
    </row>
    <row r="82" spans="1:62" x14ac:dyDescent="0.2">
      <c r="A82" s="30">
        <v>24</v>
      </c>
      <c r="B82" s="30">
        <v>24</v>
      </c>
      <c r="U82" s="30">
        <v>25</v>
      </c>
      <c r="V82" s="30">
        <v>22</v>
      </c>
      <c r="AO82" s="30">
        <v>20</v>
      </c>
      <c r="AP82" s="30">
        <v>21</v>
      </c>
      <c r="BI82" s="30">
        <v>20</v>
      </c>
      <c r="BJ82" s="30">
        <v>21</v>
      </c>
    </row>
    <row r="83" spans="1:62" x14ac:dyDescent="0.2">
      <c r="A83" s="30">
        <v>18</v>
      </c>
      <c r="B83" s="30">
        <v>25</v>
      </c>
      <c r="U83" s="30">
        <v>28</v>
      </c>
      <c r="V83" s="30">
        <v>22</v>
      </c>
      <c r="AO83" s="30">
        <v>21</v>
      </c>
      <c r="AP83" s="30">
        <v>21</v>
      </c>
      <c r="BI83" s="30">
        <v>21</v>
      </c>
      <c r="BJ83" s="30">
        <v>21</v>
      </c>
    </row>
    <row r="84" spans="1:62" x14ac:dyDescent="0.2">
      <c r="A84" s="30">
        <v>19</v>
      </c>
      <c r="B84" s="30">
        <v>25</v>
      </c>
      <c r="U84" s="30">
        <v>26</v>
      </c>
      <c r="V84" s="30">
        <v>22</v>
      </c>
      <c r="AO84" s="30">
        <v>18</v>
      </c>
      <c r="AP84" s="30">
        <v>21</v>
      </c>
      <c r="BI84" s="30">
        <v>18</v>
      </c>
      <c r="BJ84" s="30">
        <v>21</v>
      </c>
    </row>
    <row r="85" spans="1:62" x14ac:dyDescent="0.2">
      <c r="A85" s="30">
        <v>23</v>
      </c>
      <c r="B85" s="30">
        <v>25</v>
      </c>
      <c r="U85" s="30">
        <v>25</v>
      </c>
      <c r="V85" s="30">
        <v>22</v>
      </c>
      <c r="AO85" s="30">
        <v>27</v>
      </c>
      <c r="AP85" s="30">
        <v>21</v>
      </c>
      <c r="BI85" s="30">
        <v>27</v>
      </c>
      <c r="BJ85" s="30">
        <v>21</v>
      </c>
    </row>
    <row r="86" spans="1:62" x14ac:dyDescent="0.2">
      <c r="A86" s="30">
        <v>24</v>
      </c>
      <c r="B86" s="30">
        <v>25</v>
      </c>
      <c r="U86" s="30">
        <v>21</v>
      </c>
      <c r="V86" s="30">
        <v>22</v>
      </c>
      <c r="AO86" s="30">
        <v>23</v>
      </c>
      <c r="AP86" s="30">
        <v>21</v>
      </c>
      <c r="BI86" s="30">
        <v>23</v>
      </c>
      <c r="BJ86" s="30">
        <v>21</v>
      </c>
    </row>
    <row r="87" spans="1:62" x14ac:dyDescent="0.2">
      <c r="A87" s="30">
        <v>20</v>
      </c>
      <c r="B87" s="30">
        <v>25</v>
      </c>
      <c r="U87" s="30">
        <v>22</v>
      </c>
      <c r="V87" s="30">
        <v>22</v>
      </c>
      <c r="AO87" s="30">
        <v>25</v>
      </c>
      <c r="AP87" s="30">
        <v>21</v>
      </c>
      <c r="BI87" s="30">
        <v>25</v>
      </c>
      <c r="BJ87" s="30">
        <v>21</v>
      </c>
    </row>
    <row r="88" spans="1:62" x14ac:dyDescent="0.2">
      <c r="A88" s="30">
        <v>21</v>
      </c>
      <c r="B88" s="30">
        <v>25</v>
      </c>
      <c r="U88" s="30">
        <v>24</v>
      </c>
      <c r="V88" s="30">
        <v>22</v>
      </c>
      <c r="AO88" s="30">
        <v>25</v>
      </c>
      <c r="AP88" s="30">
        <v>21</v>
      </c>
      <c r="BI88" s="30">
        <v>25</v>
      </c>
      <c r="BJ88" s="30">
        <v>21</v>
      </c>
    </row>
    <row r="89" spans="1:62" x14ac:dyDescent="0.2">
      <c r="A89" s="30">
        <v>26</v>
      </c>
      <c r="B89" s="30">
        <v>25</v>
      </c>
      <c r="U89" s="30">
        <v>25</v>
      </c>
      <c r="V89" s="30">
        <v>22</v>
      </c>
      <c r="AO89" s="30">
        <v>27</v>
      </c>
      <c r="AP89" s="30">
        <v>21</v>
      </c>
      <c r="BI89" s="30">
        <v>27</v>
      </c>
      <c r="BJ89" s="30">
        <v>21</v>
      </c>
    </row>
    <row r="90" spans="1:62" x14ac:dyDescent="0.2">
      <c r="A90" s="30">
        <v>22</v>
      </c>
      <c r="B90" s="30">
        <v>25</v>
      </c>
      <c r="U90" s="30">
        <v>20</v>
      </c>
      <c r="V90" s="30">
        <v>22</v>
      </c>
      <c r="AO90" s="30">
        <v>22</v>
      </c>
      <c r="AP90" s="30">
        <v>21</v>
      </c>
      <c r="BI90" s="30">
        <v>22</v>
      </c>
      <c r="BJ90" s="30">
        <v>21</v>
      </c>
    </row>
    <row r="91" spans="1:62" x14ac:dyDescent="0.2">
      <c r="A91" s="30">
        <v>26</v>
      </c>
      <c r="B91" s="30">
        <v>25</v>
      </c>
      <c r="U91" s="30">
        <v>20</v>
      </c>
      <c r="V91" s="30">
        <v>22</v>
      </c>
      <c r="AO91" s="30">
        <v>27</v>
      </c>
      <c r="AP91" s="30">
        <v>21</v>
      </c>
      <c r="BI91" s="30">
        <v>27</v>
      </c>
      <c r="BJ91" s="30">
        <v>21</v>
      </c>
    </row>
    <row r="92" spans="1:62" x14ac:dyDescent="0.2">
      <c r="A92" s="30">
        <v>22</v>
      </c>
      <c r="B92" s="30">
        <v>25</v>
      </c>
      <c r="U92" s="30">
        <v>23</v>
      </c>
      <c r="V92" s="30">
        <v>22</v>
      </c>
      <c r="AO92" s="30">
        <v>23</v>
      </c>
      <c r="AP92" s="30">
        <v>21</v>
      </c>
      <c r="BI92" s="30">
        <v>23</v>
      </c>
      <c r="BJ92" s="30">
        <v>21</v>
      </c>
    </row>
    <row r="93" spans="1:62" x14ac:dyDescent="0.2">
      <c r="A93" s="30">
        <v>22</v>
      </c>
      <c r="B93" s="30">
        <v>25</v>
      </c>
      <c r="U93" s="30">
        <v>21</v>
      </c>
      <c r="V93" s="30">
        <v>22</v>
      </c>
      <c r="AO93" s="30">
        <v>25</v>
      </c>
      <c r="AP93" s="30">
        <v>21</v>
      </c>
      <c r="BI93" s="30">
        <v>25</v>
      </c>
      <c r="BJ93" s="30">
        <v>21</v>
      </c>
    </row>
    <row r="94" spans="1:62" x14ac:dyDescent="0.2">
      <c r="A94" s="30">
        <v>25</v>
      </c>
      <c r="B94" s="30">
        <v>25</v>
      </c>
      <c r="U94" s="30">
        <v>22</v>
      </c>
      <c r="V94" s="30">
        <v>22</v>
      </c>
      <c r="AO94" s="30">
        <v>20</v>
      </c>
      <c r="AP94" s="30">
        <v>21</v>
      </c>
      <c r="BI94" s="30">
        <v>20</v>
      </c>
      <c r="BJ94" s="30">
        <v>21</v>
      </c>
    </row>
    <row r="95" spans="1:62" x14ac:dyDescent="0.2">
      <c r="A95" s="30">
        <v>20</v>
      </c>
      <c r="B95" s="30">
        <v>25</v>
      </c>
      <c r="U95" s="30">
        <v>20</v>
      </c>
      <c r="V95" s="30">
        <v>22</v>
      </c>
      <c r="AO95" s="30">
        <v>26</v>
      </c>
      <c r="AP95" s="30">
        <v>21</v>
      </c>
      <c r="BI95" s="30">
        <v>26</v>
      </c>
      <c r="BJ95" s="30">
        <v>21</v>
      </c>
    </row>
    <row r="96" spans="1:62" x14ac:dyDescent="0.2">
      <c r="A96" s="30">
        <v>22</v>
      </c>
      <c r="B96" s="30">
        <v>25</v>
      </c>
      <c r="U96" s="30">
        <v>22</v>
      </c>
      <c r="V96" s="30">
        <v>22</v>
      </c>
      <c r="AO96" s="30">
        <v>23</v>
      </c>
      <c r="AP96" s="30">
        <v>21</v>
      </c>
      <c r="BI96" s="30">
        <v>23</v>
      </c>
      <c r="BJ96" s="30">
        <v>21</v>
      </c>
    </row>
    <row r="97" spans="1:62" x14ac:dyDescent="0.2">
      <c r="A97" s="30">
        <v>25</v>
      </c>
      <c r="B97" s="30">
        <v>25</v>
      </c>
      <c r="U97" s="30">
        <v>24</v>
      </c>
      <c r="V97" s="30">
        <v>22</v>
      </c>
      <c r="AO97" s="30">
        <v>19</v>
      </c>
      <c r="AP97" s="30">
        <v>21</v>
      </c>
      <c r="BI97" s="30">
        <v>19</v>
      </c>
      <c r="BJ97" s="30">
        <v>21</v>
      </c>
    </row>
    <row r="98" spans="1:62" x14ac:dyDescent="0.2">
      <c r="A98" s="30">
        <v>24</v>
      </c>
      <c r="B98" s="30">
        <v>25</v>
      </c>
      <c r="U98" s="30">
        <v>25</v>
      </c>
      <c r="V98" s="30">
        <v>22</v>
      </c>
      <c r="AO98" s="30">
        <v>24</v>
      </c>
      <c r="AP98" s="30">
        <v>21</v>
      </c>
      <c r="BI98" s="30">
        <v>24</v>
      </c>
      <c r="BJ98" s="30">
        <v>21</v>
      </c>
    </row>
    <row r="99" spans="1:62" x14ac:dyDescent="0.2">
      <c r="A99" s="30">
        <v>22</v>
      </c>
      <c r="B99" s="30">
        <v>25</v>
      </c>
      <c r="U99" s="30">
        <v>24</v>
      </c>
      <c r="V99" s="30">
        <v>22</v>
      </c>
      <c r="AO99" s="30">
        <v>25</v>
      </c>
      <c r="AP99" s="30">
        <v>22</v>
      </c>
      <c r="BI99" s="30">
        <v>25</v>
      </c>
      <c r="BJ99" s="30">
        <v>22</v>
      </c>
    </row>
    <row r="100" spans="1:62" x14ac:dyDescent="0.2">
      <c r="A100" s="30">
        <v>25</v>
      </c>
      <c r="B100" s="30">
        <v>25</v>
      </c>
      <c r="U100" s="30">
        <v>26</v>
      </c>
      <c r="V100" s="30">
        <v>22</v>
      </c>
      <c r="AO100" s="30">
        <v>24</v>
      </c>
      <c r="AP100" s="30">
        <v>22</v>
      </c>
      <c r="BI100" s="30">
        <v>24</v>
      </c>
      <c r="BJ100" s="30">
        <v>22</v>
      </c>
    </row>
    <row r="101" spans="1:62" x14ac:dyDescent="0.2">
      <c r="A101" s="30">
        <v>24</v>
      </c>
      <c r="B101" s="30">
        <v>25</v>
      </c>
      <c r="U101" s="30">
        <v>19</v>
      </c>
      <c r="V101" s="30">
        <v>22</v>
      </c>
      <c r="AO101" s="30">
        <v>25</v>
      </c>
      <c r="AP101" s="30">
        <v>22</v>
      </c>
      <c r="BI101" s="30">
        <v>25</v>
      </c>
      <c r="BJ101" s="30">
        <v>22</v>
      </c>
    </row>
    <row r="102" spans="1:62" x14ac:dyDescent="0.2">
      <c r="A102" s="30">
        <v>23</v>
      </c>
      <c r="B102" s="30">
        <v>25</v>
      </c>
      <c r="U102" s="30">
        <v>23</v>
      </c>
      <c r="V102" s="30">
        <v>22</v>
      </c>
      <c r="AO102" s="30">
        <v>23</v>
      </c>
      <c r="AP102" s="30">
        <v>22</v>
      </c>
      <c r="BI102" s="30">
        <v>23</v>
      </c>
      <c r="BJ102" s="30">
        <v>22</v>
      </c>
    </row>
    <row r="103" spans="1:62" x14ac:dyDescent="0.2">
      <c r="A103" s="30">
        <v>25</v>
      </c>
      <c r="B103" s="30">
        <v>25</v>
      </c>
      <c r="U103" s="30">
        <v>24</v>
      </c>
      <c r="V103" s="30">
        <v>22</v>
      </c>
      <c r="AO103" s="30">
        <v>21</v>
      </c>
      <c r="AP103" s="30">
        <v>22</v>
      </c>
      <c r="BI103" s="30">
        <v>21</v>
      </c>
      <c r="BJ103" s="30">
        <v>22</v>
      </c>
    </row>
    <row r="104" spans="1:62" x14ac:dyDescent="0.2">
      <c r="A104" s="30">
        <v>25</v>
      </c>
      <c r="B104" s="30">
        <v>25</v>
      </c>
      <c r="U104" s="30">
        <v>25</v>
      </c>
      <c r="V104" s="30">
        <v>22</v>
      </c>
      <c r="AO104" s="30">
        <v>22</v>
      </c>
      <c r="AP104" s="30">
        <v>22</v>
      </c>
      <c r="BI104" s="30">
        <v>22</v>
      </c>
      <c r="BJ104" s="30">
        <v>22</v>
      </c>
    </row>
    <row r="105" spans="1:62" x14ac:dyDescent="0.2">
      <c r="A105" s="30">
        <v>25</v>
      </c>
      <c r="B105" s="30">
        <v>25</v>
      </c>
      <c r="U105" s="30">
        <v>24</v>
      </c>
      <c r="V105" s="30">
        <v>22</v>
      </c>
      <c r="AO105" s="30">
        <v>25</v>
      </c>
      <c r="AP105" s="30">
        <v>22</v>
      </c>
      <c r="BI105" s="30">
        <v>25</v>
      </c>
      <c r="BJ105" s="30">
        <v>22</v>
      </c>
    </row>
    <row r="106" spans="1:62" x14ac:dyDescent="0.2">
      <c r="A106" s="30">
        <v>24</v>
      </c>
      <c r="B106" s="30">
        <v>25</v>
      </c>
      <c r="U106" s="30">
        <v>24</v>
      </c>
      <c r="V106" s="30">
        <v>22</v>
      </c>
      <c r="AO106" s="30">
        <v>22</v>
      </c>
      <c r="AP106" s="30">
        <v>22</v>
      </c>
      <c r="BI106" s="30">
        <v>22</v>
      </c>
      <c r="BJ106" s="30">
        <v>22</v>
      </c>
    </row>
    <row r="107" spans="1:62" x14ac:dyDescent="0.2">
      <c r="A107" s="30">
        <v>22</v>
      </c>
      <c r="B107" s="30">
        <v>26</v>
      </c>
      <c r="U107" s="30">
        <v>26</v>
      </c>
      <c r="V107" s="30">
        <v>22</v>
      </c>
      <c r="AO107" s="30">
        <v>24</v>
      </c>
      <c r="AP107" s="30">
        <v>22</v>
      </c>
      <c r="BI107" s="30">
        <v>24</v>
      </c>
      <c r="BJ107" s="30">
        <v>22</v>
      </c>
    </row>
    <row r="108" spans="1:62" x14ac:dyDescent="0.2">
      <c r="A108" s="30">
        <v>25</v>
      </c>
      <c r="B108" s="30">
        <v>26</v>
      </c>
      <c r="U108" s="30">
        <v>22</v>
      </c>
      <c r="V108" s="30">
        <v>22</v>
      </c>
      <c r="AO108" s="30">
        <v>28</v>
      </c>
      <c r="AP108" s="30">
        <v>22</v>
      </c>
      <c r="BI108" s="30">
        <v>28</v>
      </c>
      <c r="BJ108" s="30">
        <v>22</v>
      </c>
    </row>
    <row r="109" spans="1:62" x14ac:dyDescent="0.2">
      <c r="A109" s="30">
        <v>25</v>
      </c>
      <c r="B109" s="30">
        <v>26</v>
      </c>
      <c r="U109" s="30">
        <v>20</v>
      </c>
      <c r="V109" s="30">
        <v>22</v>
      </c>
      <c r="AO109" s="30">
        <v>23</v>
      </c>
      <c r="AP109" s="30">
        <v>22</v>
      </c>
      <c r="BI109" s="30">
        <v>23</v>
      </c>
      <c r="BJ109" s="30">
        <v>22</v>
      </c>
    </row>
    <row r="110" spans="1:62" x14ac:dyDescent="0.2">
      <c r="A110" s="30">
        <v>16</v>
      </c>
      <c r="B110" s="30">
        <v>26</v>
      </c>
      <c r="U110" s="30">
        <v>20</v>
      </c>
      <c r="V110" s="30">
        <v>22</v>
      </c>
      <c r="AO110" s="30">
        <v>23</v>
      </c>
      <c r="AP110" s="30">
        <v>22</v>
      </c>
      <c r="BI110" s="30">
        <v>23</v>
      </c>
      <c r="BJ110" s="30">
        <v>22</v>
      </c>
    </row>
    <row r="111" spans="1:62" x14ac:dyDescent="0.2">
      <c r="A111" s="30">
        <v>25</v>
      </c>
      <c r="B111" s="30">
        <v>26</v>
      </c>
      <c r="U111" s="30">
        <v>23</v>
      </c>
      <c r="V111" s="30">
        <v>22</v>
      </c>
      <c r="AO111" s="30">
        <v>22</v>
      </c>
      <c r="AP111" s="30">
        <v>22</v>
      </c>
      <c r="BI111" s="30">
        <v>22</v>
      </c>
      <c r="BJ111" s="30">
        <v>22</v>
      </c>
    </row>
    <row r="112" spans="1:62" x14ac:dyDescent="0.2">
      <c r="A112" s="30">
        <v>25</v>
      </c>
      <c r="B112" s="30">
        <v>26</v>
      </c>
      <c r="U112" s="30">
        <v>21</v>
      </c>
      <c r="V112" s="30">
        <v>22</v>
      </c>
      <c r="AO112" s="30">
        <v>20</v>
      </c>
      <c r="AP112" s="30">
        <v>22</v>
      </c>
      <c r="BI112" s="30">
        <v>20</v>
      </c>
      <c r="BJ112" s="30">
        <v>22</v>
      </c>
    </row>
    <row r="113" spans="1:62" x14ac:dyDescent="0.2">
      <c r="A113" s="30">
        <v>23</v>
      </c>
      <c r="B113" s="30">
        <v>26</v>
      </c>
      <c r="U113" s="30">
        <v>21</v>
      </c>
      <c r="V113" s="30">
        <v>23</v>
      </c>
      <c r="AO113" s="30">
        <v>22</v>
      </c>
      <c r="AP113" s="30">
        <v>22</v>
      </c>
      <c r="BI113" s="30">
        <v>22</v>
      </c>
      <c r="BJ113" s="30">
        <v>22</v>
      </c>
    </row>
    <row r="114" spans="1:62" x14ac:dyDescent="0.2">
      <c r="A114" s="30">
        <v>18</v>
      </c>
      <c r="B114" s="30">
        <v>26</v>
      </c>
      <c r="U114" s="30">
        <v>22</v>
      </c>
      <c r="V114" s="30">
        <v>23</v>
      </c>
      <c r="AO114" s="30">
        <v>22</v>
      </c>
      <c r="AP114" s="30">
        <v>22</v>
      </c>
      <c r="BI114" s="30">
        <v>22</v>
      </c>
      <c r="BJ114" s="30">
        <v>22</v>
      </c>
    </row>
    <row r="115" spans="1:62" x14ac:dyDescent="0.2">
      <c r="A115" s="30">
        <v>28</v>
      </c>
      <c r="B115" s="30">
        <v>26</v>
      </c>
      <c r="U115" s="30">
        <v>24</v>
      </c>
      <c r="V115" s="30">
        <v>23</v>
      </c>
      <c r="AO115" s="30">
        <v>27</v>
      </c>
      <c r="AP115" s="30">
        <v>22</v>
      </c>
      <c r="BI115" s="30">
        <v>27</v>
      </c>
      <c r="BJ115" s="30">
        <v>22</v>
      </c>
    </row>
    <row r="116" spans="1:62" x14ac:dyDescent="0.2">
      <c r="A116" s="30">
        <v>27</v>
      </c>
      <c r="B116" s="30">
        <v>26</v>
      </c>
      <c r="U116" s="30">
        <v>21</v>
      </c>
      <c r="V116" s="30">
        <v>23</v>
      </c>
      <c r="AO116" s="30">
        <v>20</v>
      </c>
      <c r="AP116" s="30">
        <v>22</v>
      </c>
      <c r="BI116" s="30">
        <v>20</v>
      </c>
      <c r="BJ116" s="30">
        <v>22</v>
      </c>
    </row>
    <row r="117" spans="1:62" x14ac:dyDescent="0.2">
      <c r="A117" s="30">
        <v>26</v>
      </c>
      <c r="B117" s="30">
        <v>26</v>
      </c>
      <c r="U117" s="30">
        <v>21</v>
      </c>
      <c r="V117" s="30">
        <v>23</v>
      </c>
      <c r="AO117" s="30">
        <v>25</v>
      </c>
      <c r="AP117" s="30">
        <v>22</v>
      </c>
      <c r="BI117" s="30">
        <v>25</v>
      </c>
      <c r="BJ117" s="30">
        <v>22</v>
      </c>
    </row>
    <row r="118" spans="1:62" x14ac:dyDescent="0.2">
      <c r="A118" s="30">
        <v>23</v>
      </c>
      <c r="B118" s="30">
        <v>26</v>
      </c>
      <c r="U118" s="30">
        <v>21</v>
      </c>
      <c r="V118" s="30">
        <v>23</v>
      </c>
      <c r="AO118" s="30">
        <v>26</v>
      </c>
      <c r="AP118" s="30">
        <v>22</v>
      </c>
      <c r="BI118" s="30">
        <v>26</v>
      </c>
      <c r="BJ118" s="30">
        <v>22</v>
      </c>
    </row>
    <row r="119" spans="1:62" x14ac:dyDescent="0.2">
      <c r="A119" s="30">
        <v>25</v>
      </c>
      <c r="B119" s="30">
        <v>26</v>
      </c>
      <c r="U119" s="30">
        <v>25</v>
      </c>
      <c r="V119" s="30">
        <v>23</v>
      </c>
      <c r="AO119" s="30">
        <v>22</v>
      </c>
      <c r="AP119" s="30">
        <v>22</v>
      </c>
      <c r="BI119" s="30">
        <v>22</v>
      </c>
      <c r="BJ119" s="30">
        <v>22</v>
      </c>
    </row>
    <row r="120" spans="1:62" x14ac:dyDescent="0.2">
      <c r="A120" s="30">
        <v>24</v>
      </c>
      <c r="B120" s="30">
        <v>26</v>
      </c>
      <c r="U120" s="30">
        <v>23</v>
      </c>
      <c r="V120" s="30">
        <v>23</v>
      </c>
      <c r="AO120" s="30">
        <v>25</v>
      </c>
      <c r="AP120" s="30">
        <v>22</v>
      </c>
      <c r="BI120" s="30">
        <v>25</v>
      </c>
      <c r="BJ120" s="30">
        <v>22</v>
      </c>
    </row>
    <row r="121" spans="1:62" x14ac:dyDescent="0.2">
      <c r="A121" s="30">
        <v>25</v>
      </c>
      <c r="B121" s="30">
        <v>27</v>
      </c>
      <c r="U121" s="30">
        <v>21</v>
      </c>
      <c r="V121" s="30">
        <v>23</v>
      </c>
      <c r="AO121" s="30">
        <v>22</v>
      </c>
      <c r="AP121" s="30">
        <v>22</v>
      </c>
      <c r="BI121" s="30">
        <v>22</v>
      </c>
      <c r="BJ121" s="30">
        <v>22</v>
      </c>
    </row>
    <row r="122" spans="1:62" x14ac:dyDescent="0.2">
      <c r="A122" s="30">
        <v>23</v>
      </c>
      <c r="B122" s="30">
        <v>27</v>
      </c>
      <c r="U122" s="30">
        <v>25</v>
      </c>
      <c r="V122" s="30">
        <v>23</v>
      </c>
      <c r="AO122" s="30">
        <v>24</v>
      </c>
      <c r="AP122" s="30">
        <v>22</v>
      </c>
      <c r="BI122" s="30">
        <v>24</v>
      </c>
      <c r="BJ122" s="30">
        <v>22</v>
      </c>
    </row>
    <row r="123" spans="1:62" x14ac:dyDescent="0.2">
      <c r="A123" s="30">
        <v>24</v>
      </c>
      <c r="B123" s="30">
        <v>27</v>
      </c>
      <c r="U123" s="30">
        <v>24</v>
      </c>
      <c r="V123" s="30">
        <v>23</v>
      </c>
      <c r="AO123" s="30">
        <v>21</v>
      </c>
      <c r="AP123" s="30">
        <v>22</v>
      </c>
      <c r="BI123" s="30">
        <v>21</v>
      </c>
      <c r="BJ123" s="30">
        <v>22</v>
      </c>
    </row>
    <row r="124" spans="1:62" x14ac:dyDescent="0.2">
      <c r="A124" s="30">
        <v>25</v>
      </c>
      <c r="B124" s="30">
        <v>27</v>
      </c>
      <c r="U124" s="30">
        <v>24</v>
      </c>
      <c r="V124" s="30">
        <v>23</v>
      </c>
      <c r="AO124" s="30">
        <v>24</v>
      </c>
      <c r="AP124" s="30">
        <v>22</v>
      </c>
      <c r="BI124" s="30">
        <v>24</v>
      </c>
      <c r="BJ124" s="30">
        <v>22</v>
      </c>
    </row>
    <row r="125" spans="1:62" x14ac:dyDescent="0.2">
      <c r="A125" s="30">
        <v>20</v>
      </c>
      <c r="B125" s="30">
        <v>27</v>
      </c>
      <c r="U125" s="30">
        <v>23</v>
      </c>
      <c r="V125" s="30">
        <v>23</v>
      </c>
      <c r="AO125" s="30">
        <v>25</v>
      </c>
      <c r="AP125" s="30">
        <v>22</v>
      </c>
      <c r="BI125" s="30">
        <v>25</v>
      </c>
      <c r="BJ125" s="30">
        <v>22</v>
      </c>
    </row>
    <row r="126" spans="1:62" x14ac:dyDescent="0.2">
      <c r="A126" s="30">
        <v>24</v>
      </c>
      <c r="B126" s="30">
        <v>27</v>
      </c>
      <c r="U126" s="30">
        <v>21</v>
      </c>
      <c r="V126" s="30">
        <v>23</v>
      </c>
      <c r="AO126" s="30">
        <v>22</v>
      </c>
      <c r="AP126" s="30">
        <v>22</v>
      </c>
      <c r="BI126" s="30">
        <v>22</v>
      </c>
      <c r="BJ126" s="30">
        <v>22</v>
      </c>
    </row>
    <row r="127" spans="1:62" x14ac:dyDescent="0.2">
      <c r="A127" s="30">
        <v>26</v>
      </c>
      <c r="B127" s="30">
        <v>27</v>
      </c>
      <c r="U127" s="30">
        <v>25</v>
      </c>
      <c r="V127" s="30">
        <v>23</v>
      </c>
      <c r="AO127" s="30">
        <v>21</v>
      </c>
      <c r="AP127" s="30">
        <v>22</v>
      </c>
      <c r="BI127" s="30">
        <v>21</v>
      </c>
      <c r="BJ127" s="30">
        <v>22</v>
      </c>
    </row>
    <row r="128" spans="1:62" x14ac:dyDescent="0.2">
      <c r="A128" s="30">
        <v>26</v>
      </c>
      <c r="B128" s="30">
        <v>28</v>
      </c>
      <c r="U128" s="30">
        <v>21</v>
      </c>
      <c r="V128" s="30">
        <v>23</v>
      </c>
      <c r="AO128" s="30">
        <v>21</v>
      </c>
      <c r="AP128" s="30">
        <v>22</v>
      </c>
      <c r="BI128" s="30">
        <v>21</v>
      </c>
      <c r="BJ128" s="30">
        <v>22</v>
      </c>
    </row>
    <row r="129" spans="1:62" x14ac:dyDescent="0.2">
      <c r="A129" s="30">
        <v>26</v>
      </c>
      <c r="B129" s="30">
        <v>28</v>
      </c>
      <c r="U129" s="30">
        <v>25</v>
      </c>
      <c r="V129" s="30">
        <v>23</v>
      </c>
      <c r="AO129" s="30">
        <v>23</v>
      </c>
      <c r="AP129" s="30">
        <v>22</v>
      </c>
      <c r="BI129" s="30">
        <v>23</v>
      </c>
      <c r="BJ129" s="30">
        <v>22</v>
      </c>
    </row>
    <row r="130" spans="1:62" x14ac:dyDescent="0.2">
      <c r="A130" s="30">
        <v>24</v>
      </c>
      <c r="B130" s="30">
        <v>29</v>
      </c>
      <c r="U130" s="30">
        <v>27</v>
      </c>
      <c r="V130" s="30">
        <v>23</v>
      </c>
      <c r="AO130" s="30">
        <v>22</v>
      </c>
      <c r="AP130" s="30">
        <v>22</v>
      </c>
      <c r="BI130" s="30">
        <v>22</v>
      </c>
      <c r="BJ130" s="30">
        <v>22</v>
      </c>
    </row>
    <row r="131" spans="1:62" x14ac:dyDescent="0.2">
      <c r="A131" s="30">
        <v>23</v>
      </c>
      <c r="B131" s="30">
        <v>30</v>
      </c>
      <c r="U131" s="30">
        <v>23</v>
      </c>
      <c r="V131" s="30">
        <v>23</v>
      </c>
      <c r="AO131" s="30">
        <v>25</v>
      </c>
      <c r="AP131" s="30">
        <v>22</v>
      </c>
      <c r="BI131" s="30">
        <v>25</v>
      </c>
      <c r="BJ131" s="30">
        <v>22</v>
      </c>
    </row>
    <row r="132" spans="1:62" x14ac:dyDescent="0.2">
      <c r="A132" s="30"/>
      <c r="B132" s="30"/>
      <c r="U132" s="30">
        <v>22</v>
      </c>
      <c r="V132" s="30">
        <v>23</v>
      </c>
      <c r="AO132" s="30">
        <v>24</v>
      </c>
      <c r="AP132" s="30">
        <v>22</v>
      </c>
      <c r="BI132" s="30">
        <v>24</v>
      </c>
      <c r="BJ132" s="30">
        <v>22</v>
      </c>
    </row>
    <row r="133" spans="1:62" x14ac:dyDescent="0.2">
      <c r="A133" s="30"/>
      <c r="B133" s="30"/>
      <c r="U133" s="30">
        <v>23</v>
      </c>
      <c r="V133" s="30">
        <v>23</v>
      </c>
      <c r="AO133" s="30">
        <v>28</v>
      </c>
      <c r="AP133" s="30">
        <v>22</v>
      </c>
      <c r="BI133" s="30">
        <v>28</v>
      </c>
      <c r="BJ133" s="30">
        <v>22</v>
      </c>
    </row>
    <row r="134" spans="1:62" x14ac:dyDescent="0.2">
      <c r="A134" s="30"/>
      <c r="B134" s="30"/>
      <c r="U134" s="30">
        <v>20</v>
      </c>
      <c r="V134" s="30">
        <v>23</v>
      </c>
      <c r="AO134" s="30">
        <v>26</v>
      </c>
      <c r="AP134" s="30">
        <v>22</v>
      </c>
      <c r="BI134" s="30">
        <v>26</v>
      </c>
      <c r="BJ134" s="30">
        <v>22</v>
      </c>
    </row>
    <row r="135" spans="1:62" x14ac:dyDescent="0.2">
      <c r="A135" s="30"/>
      <c r="B135" s="30"/>
      <c r="U135" s="30">
        <v>23</v>
      </c>
      <c r="V135" s="30">
        <v>23</v>
      </c>
      <c r="AO135" s="30">
        <v>25</v>
      </c>
      <c r="AP135" s="30">
        <v>22</v>
      </c>
      <c r="BI135" s="30">
        <v>25</v>
      </c>
      <c r="BJ135" s="30">
        <v>22</v>
      </c>
    </row>
    <row r="136" spans="1:62" x14ac:dyDescent="0.2">
      <c r="A136" s="30"/>
      <c r="B136" s="30"/>
      <c r="U136" s="30">
        <v>22</v>
      </c>
      <c r="V136" s="30">
        <v>23</v>
      </c>
      <c r="AO136" s="30">
        <v>24</v>
      </c>
      <c r="AP136" s="30">
        <v>22</v>
      </c>
      <c r="BI136" s="30">
        <v>24</v>
      </c>
      <c r="BJ136" s="30">
        <v>22</v>
      </c>
    </row>
    <row r="137" spans="1:62" x14ac:dyDescent="0.2">
      <c r="A137" s="30"/>
      <c r="B137" s="30"/>
      <c r="U137" s="30">
        <v>23</v>
      </c>
      <c r="V137" s="30">
        <v>23</v>
      </c>
      <c r="AO137" s="30">
        <v>22</v>
      </c>
      <c r="AP137" s="30">
        <v>22</v>
      </c>
      <c r="BI137" s="30">
        <v>22</v>
      </c>
      <c r="BJ137" s="30">
        <v>22</v>
      </c>
    </row>
    <row r="138" spans="1:62" x14ac:dyDescent="0.2">
      <c r="A138" s="30"/>
      <c r="B138" s="30"/>
      <c r="U138" s="30">
        <v>24</v>
      </c>
      <c r="V138" s="30">
        <v>23</v>
      </c>
      <c r="AO138" s="30">
        <v>21</v>
      </c>
      <c r="AP138" s="30">
        <v>22</v>
      </c>
      <c r="BI138" s="30">
        <v>21</v>
      </c>
      <c r="BJ138" s="30">
        <v>22</v>
      </c>
    </row>
    <row r="139" spans="1:62" x14ac:dyDescent="0.2">
      <c r="A139" s="30"/>
      <c r="B139" s="30"/>
      <c r="U139" s="30">
        <v>21</v>
      </c>
      <c r="V139" s="30">
        <v>23</v>
      </c>
      <c r="AO139" s="30">
        <v>22</v>
      </c>
      <c r="AP139" s="30">
        <v>22</v>
      </c>
      <c r="BI139" s="30">
        <v>22</v>
      </c>
      <c r="BJ139" s="30">
        <v>22</v>
      </c>
    </row>
    <row r="140" spans="1:62" x14ac:dyDescent="0.2">
      <c r="A140" s="30"/>
      <c r="B140" s="30"/>
      <c r="U140" s="30">
        <v>22</v>
      </c>
      <c r="V140" s="30">
        <v>23</v>
      </c>
      <c r="AO140" s="30">
        <v>24</v>
      </c>
      <c r="AP140" s="30">
        <v>22</v>
      </c>
      <c r="BI140" s="30">
        <v>24</v>
      </c>
      <c r="BJ140" s="30">
        <v>22</v>
      </c>
    </row>
    <row r="141" spans="1:62" x14ac:dyDescent="0.2">
      <c r="A141" s="30"/>
      <c r="B141" s="30"/>
      <c r="U141" s="30">
        <v>20</v>
      </c>
      <c r="V141" s="30">
        <v>23</v>
      </c>
      <c r="AO141" s="30">
        <v>25</v>
      </c>
      <c r="AP141" s="30">
        <v>22</v>
      </c>
      <c r="BI141" s="30">
        <v>25</v>
      </c>
      <c r="BJ141" s="30">
        <v>22</v>
      </c>
    </row>
    <row r="142" spans="1:62" x14ac:dyDescent="0.2">
      <c r="A142" s="30"/>
      <c r="B142" s="30"/>
      <c r="U142" s="30">
        <v>25</v>
      </c>
      <c r="V142" s="30">
        <v>23</v>
      </c>
      <c r="AO142" s="30">
        <v>23</v>
      </c>
      <c r="AP142" s="30">
        <v>22</v>
      </c>
      <c r="BI142" s="30">
        <v>23</v>
      </c>
      <c r="BJ142" s="30">
        <v>22</v>
      </c>
    </row>
    <row r="143" spans="1:62" x14ac:dyDescent="0.2">
      <c r="A143" s="30"/>
      <c r="B143" s="30"/>
      <c r="U143" s="30">
        <v>22</v>
      </c>
      <c r="V143" s="30">
        <v>23</v>
      </c>
      <c r="AO143" s="30">
        <v>20</v>
      </c>
      <c r="AP143" s="30">
        <v>22</v>
      </c>
      <c r="BI143" s="30">
        <v>20</v>
      </c>
      <c r="BJ143" s="30">
        <v>22</v>
      </c>
    </row>
    <row r="144" spans="1:62" x14ac:dyDescent="0.2">
      <c r="A144" s="30"/>
      <c r="B144" s="30"/>
      <c r="U144" s="30">
        <v>21</v>
      </c>
      <c r="V144" s="30">
        <v>23</v>
      </c>
      <c r="AO144" s="30">
        <v>20</v>
      </c>
      <c r="AP144" s="30">
        <v>22</v>
      </c>
      <c r="BI144" s="30">
        <v>20</v>
      </c>
      <c r="BJ144" s="30">
        <v>22</v>
      </c>
    </row>
    <row r="145" spans="1:62" x14ac:dyDescent="0.2">
      <c r="A145" s="30"/>
      <c r="B145" s="30"/>
      <c r="U145" s="30">
        <v>22</v>
      </c>
      <c r="V145" s="30">
        <v>23</v>
      </c>
      <c r="AO145" s="30">
        <v>23</v>
      </c>
      <c r="AP145" s="30">
        <v>22</v>
      </c>
      <c r="BI145" s="30">
        <v>23</v>
      </c>
      <c r="BJ145" s="30">
        <v>22</v>
      </c>
    </row>
    <row r="146" spans="1:62" x14ac:dyDescent="0.2">
      <c r="A146" s="30"/>
      <c r="B146" s="30"/>
      <c r="U146" s="30">
        <v>24</v>
      </c>
      <c r="V146" s="30">
        <v>23</v>
      </c>
      <c r="AO146" s="30">
        <v>21</v>
      </c>
      <c r="AP146" s="30">
        <v>22</v>
      </c>
      <c r="BI146" s="30">
        <v>21</v>
      </c>
      <c r="BJ146" s="30">
        <v>22</v>
      </c>
    </row>
    <row r="147" spans="1:62" x14ac:dyDescent="0.2">
      <c r="A147" s="30"/>
      <c r="B147" s="30"/>
      <c r="U147" s="30">
        <v>21</v>
      </c>
      <c r="V147" s="30">
        <v>23</v>
      </c>
      <c r="AO147" s="30">
        <v>24</v>
      </c>
      <c r="AP147" s="30">
        <v>22</v>
      </c>
      <c r="BI147" s="30">
        <v>24</v>
      </c>
      <c r="BJ147" s="30">
        <v>22</v>
      </c>
    </row>
    <row r="148" spans="1:62" x14ac:dyDescent="0.2">
      <c r="A148" s="30"/>
      <c r="B148" s="30"/>
      <c r="U148" s="30">
        <v>21</v>
      </c>
      <c r="V148" s="30">
        <v>23</v>
      </c>
      <c r="AO148" s="30">
        <v>22</v>
      </c>
      <c r="AP148" s="30">
        <v>22</v>
      </c>
      <c r="BI148" s="30">
        <v>22</v>
      </c>
      <c r="BJ148" s="30">
        <v>22</v>
      </c>
    </row>
    <row r="149" spans="1:62" x14ac:dyDescent="0.2">
      <c r="A149" s="30"/>
      <c r="B149" s="30"/>
      <c r="U149" s="30">
        <v>27</v>
      </c>
      <c r="V149" s="30">
        <v>23</v>
      </c>
      <c r="AO149" s="30">
        <v>20</v>
      </c>
      <c r="AP149" s="30">
        <v>22</v>
      </c>
      <c r="BI149" s="30">
        <v>20</v>
      </c>
      <c r="BJ149" s="30">
        <v>22</v>
      </c>
    </row>
    <row r="150" spans="1:62" x14ac:dyDescent="0.2">
      <c r="A150" s="30"/>
      <c r="B150" s="30"/>
      <c r="U150" s="30">
        <v>21</v>
      </c>
      <c r="V150" s="30">
        <v>23</v>
      </c>
      <c r="AO150" s="30">
        <v>22</v>
      </c>
      <c r="AP150" s="30">
        <v>22</v>
      </c>
      <c r="BI150" s="30">
        <v>22</v>
      </c>
      <c r="BJ150" s="30">
        <v>22</v>
      </c>
    </row>
    <row r="151" spans="1:62" x14ac:dyDescent="0.2">
      <c r="A151" s="30"/>
      <c r="B151" s="30"/>
      <c r="U151" s="30">
        <v>22</v>
      </c>
      <c r="V151" s="30">
        <v>23</v>
      </c>
      <c r="AO151" s="30">
        <v>24</v>
      </c>
      <c r="AP151" s="30">
        <v>22</v>
      </c>
      <c r="BI151" s="30">
        <v>24</v>
      </c>
      <c r="BJ151" s="30">
        <v>22</v>
      </c>
    </row>
    <row r="152" spans="1:62" x14ac:dyDescent="0.2">
      <c r="A152" s="30"/>
      <c r="B152" s="30"/>
      <c r="U152" s="30">
        <v>24</v>
      </c>
      <c r="V152" s="30">
        <v>23</v>
      </c>
      <c r="AO152" s="30">
        <v>24</v>
      </c>
      <c r="AP152" s="30">
        <v>22</v>
      </c>
      <c r="BI152" s="30">
        <v>24</v>
      </c>
      <c r="BJ152" s="30">
        <v>22</v>
      </c>
    </row>
    <row r="153" spans="1:62" x14ac:dyDescent="0.2">
      <c r="A153" s="30"/>
      <c r="B153" s="30"/>
      <c r="U153" s="30">
        <v>21</v>
      </c>
      <c r="V153" s="30">
        <v>23</v>
      </c>
      <c r="AO153" s="30">
        <v>25</v>
      </c>
      <c r="AP153" s="30">
        <v>22</v>
      </c>
      <c r="BI153" s="30">
        <v>25</v>
      </c>
      <c r="BJ153" s="30">
        <v>22</v>
      </c>
    </row>
    <row r="154" spans="1:62" x14ac:dyDescent="0.2">
      <c r="A154" s="30"/>
      <c r="B154" s="30"/>
      <c r="U154" s="30">
        <v>21</v>
      </c>
      <c r="V154" s="30">
        <v>23</v>
      </c>
      <c r="AO154" s="30">
        <v>22</v>
      </c>
      <c r="AP154" s="30">
        <v>22</v>
      </c>
      <c r="BI154" s="30">
        <v>22</v>
      </c>
      <c r="BJ154" s="30">
        <v>22</v>
      </c>
    </row>
    <row r="155" spans="1:62" x14ac:dyDescent="0.2">
      <c r="A155" s="30"/>
      <c r="B155" s="30"/>
      <c r="U155" s="30">
        <v>22</v>
      </c>
      <c r="V155" s="30">
        <v>23</v>
      </c>
      <c r="AO155" s="30">
        <v>24</v>
      </c>
      <c r="AP155" s="30">
        <v>22</v>
      </c>
      <c r="BI155" s="30">
        <v>24</v>
      </c>
      <c r="BJ155" s="30">
        <v>22</v>
      </c>
    </row>
    <row r="156" spans="1:62" x14ac:dyDescent="0.2">
      <c r="A156" s="30"/>
      <c r="B156" s="30"/>
      <c r="U156" s="30">
        <v>23</v>
      </c>
      <c r="V156" s="30">
        <v>23</v>
      </c>
      <c r="AO156" s="30">
        <v>22</v>
      </c>
      <c r="AP156" s="30">
        <v>22</v>
      </c>
      <c r="BI156" s="30">
        <v>22</v>
      </c>
      <c r="BJ156" s="30">
        <v>22</v>
      </c>
    </row>
    <row r="157" spans="1:62" x14ac:dyDescent="0.2">
      <c r="A157" s="30"/>
      <c r="B157" s="30"/>
      <c r="U157" s="30">
        <v>29</v>
      </c>
      <c r="V157" s="30">
        <v>23</v>
      </c>
      <c r="AO157" s="30">
        <v>26</v>
      </c>
      <c r="AP157" s="30">
        <v>22</v>
      </c>
      <c r="BI157" s="30">
        <v>26</v>
      </c>
      <c r="BJ157" s="30">
        <v>22</v>
      </c>
    </row>
    <row r="158" spans="1:62" x14ac:dyDescent="0.2">
      <c r="A158" s="30"/>
      <c r="B158" s="30"/>
      <c r="U158" s="30">
        <v>22</v>
      </c>
      <c r="V158" s="30">
        <v>23</v>
      </c>
      <c r="AO158" s="30">
        <v>19</v>
      </c>
      <c r="AP158" s="30">
        <v>22</v>
      </c>
      <c r="BI158" s="30">
        <v>19</v>
      </c>
      <c r="BJ158" s="30">
        <v>22</v>
      </c>
    </row>
    <row r="159" spans="1:62" x14ac:dyDescent="0.2">
      <c r="A159" s="30"/>
      <c r="B159" s="30"/>
      <c r="U159" s="30">
        <v>23</v>
      </c>
      <c r="V159" s="30">
        <v>23</v>
      </c>
      <c r="AO159" s="30">
        <v>23</v>
      </c>
      <c r="AP159" s="30">
        <v>22</v>
      </c>
      <c r="BI159" s="30">
        <v>23</v>
      </c>
      <c r="BJ159" s="30">
        <v>22</v>
      </c>
    </row>
    <row r="160" spans="1:62" x14ac:dyDescent="0.2">
      <c r="A160" s="30"/>
      <c r="B160" s="30"/>
      <c r="U160" s="30">
        <v>23</v>
      </c>
      <c r="V160" s="30">
        <v>23</v>
      </c>
      <c r="AO160" s="30">
        <v>24</v>
      </c>
      <c r="AP160" s="30">
        <v>22</v>
      </c>
      <c r="BI160" s="30">
        <v>24</v>
      </c>
      <c r="BJ160" s="30">
        <v>22</v>
      </c>
    </row>
    <row r="161" spans="1:62" x14ac:dyDescent="0.2">
      <c r="A161" s="30"/>
      <c r="B161" s="30"/>
      <c r="U161" s="30">
        <v>25</v>
      </c>
      <c r="V161" s="30">
        <v>24</v>
      </c>
      <c r="AO161" s="30">
        <v>24</v>
      </c>
      <c r="AP161" s="30">
        <v>23</v>
      </c>
      <c r="BI161" s="30">
        <v>24</v>
      </c>
      <c r="BJ161" s="30">
        <v>23</v>
      </c>
    </row>
    <row r="162" spans="1:62" x14ac:dyDescent="0.2">
      <c r="A162" s="30"/>
      <c r="B162" s="30"/>
      <c r="U162" s="30">
        <v>22</v>
      </c>
      <c r="V162" s="30">
        <v>24</v>
      </c>
      <c r="AO162" s="30">
        <v>25</v>
      </c>
      <c r="AP162" s="30">
        <v>23</v>
      </c>
      <c r="BI162" s="30">
        <v>25</v>
      </c>
      <c r="BJ162" s="30">
        <v>23</v>
      </c>
    </row>
    <row r="163" spans="1:62" x14ac:dyDescent="0.2">
      <c r="A163" s="30"/>
      <c r="B163" s="30"/>
      <c r="U163" s="30">
        <v>28</v>
      </c>
      <c r="V163" s="30">
        <v>24</v>
      </c>
      <c r="AO163" s="30">
        <v>22</v>
      </c>
      <c r="AP163" s="30">
        <v>23</v>
      </c>
      <c r="BI163" s="30">
        <v>22</v>
      </c>
      <c r="BJ163" s="30">
        <v>23</v>
      </c>
    </row>
    <row r="164" spans="1:62" x14ac:dyDescent="0.2">
      <c r="A164" s="30"/>
      <c r="B164" s="30"/>
      <c r="U164" s="30">
        <v>25</v>
      </c>
      <c r="V164" s="30">
        <v>24</v>
      </c>
      <c r="AO164" s="30">
        <v>24</v>
      </c>
      <c r="AP164" s="30">
        <v>23</v>
      </c>
      <c r="BI164" s="30">
        <v>24</v>
      </c>
      <c r="BJ164" s="30">
        <v>23</v>
      </c>
    </row>
    <row r="165" spans="1:62" x14ac:dyDescent="0.2">
      <c r="A165" s="30"/>
      <c r="B165" s="30"/>
      <c r="U165" s="30">
        <v>24</v>
      </c>
      <c r="V165" s="30">
        <v>24</v>
      </c>
      <c r="AO165" s="30">
        <v>24</v>
      </c>
      <c r="AP165" s="30">
        <v>23</v>
      </c>
      <c r="BI165" s="30">
        <v>24</v>
      </c>
      <c r="BJ165" s="30">
        <v>23</v>
      </c>
    </row>
    <row r="166" spans="1:62" x14ac:dyDescent="0.2">
      <c r="A166" s="30"/>
      <c r="B166" s="30"/>
      <c r="U166" s="30">
        <v>19</v>
      </c>
      <c r="V166" s="30">
        <v>24</v>
      </c>
      <c r="AO166" s="30">
        <v>21</v>
      </c>
      <c r="AP166" s="30">
        <v>23</v>
      </c>
      <c r="BI166" s="30">
        <v>21</v>
      </c>
      <c r="BJ166" s="30">
        <v>23</v>
      </c>
    </row>
    <row r="167" spans="1:62" x14ac:dyDescent="0.2">
      <c r="A167" s="30"/>
      <c r="B167" s="30"/>
      <c r="U167" s="30">
        <v>28</v>
      </c>
      <c r="V167" s="30">
        <v>24</v>
      </c>
      <c r="AO167" s="30">
        <v>26</v>
      </c>
      <c r="AP167" s="30">
        <v>23</v>
      </c>
      <c r="BI167" s="30">
        <v>26</v>
      </c>
      <c r="BJ167" s="30">
        <v>23</v>
      </c>
    </row>
    <row r="168" spans="1:62" x14ac:dyDescent="0.2">
      <c r="A168" s="30"/>
      <c r="B168" s="30"/>
      <c r="U168" s="30">
        <v>20</v>
      </c>
      <c r="V168" s="30">
        <v>24</v>
      </c>
      <c r="AO168" s="30">
        <v>22</v>
      </c>
      <c r="AP168" s="30">
        <v>23</v>
      </c>
      <c r="BI168" s="30">
        <v>22</v>
      </c>
      <c r="BJ168" s="30">
        <v>23</v>
      </c>
    </row>
    <row r="169" spans="1:62" x14ac:dyDescent="0.2">
      <c r="A169" s="30"/>
      <c r="B169" s="30"/>
      <c r="U169" s="30">
        <v>23</v>
      </c>
      <c r="V169" s="30">
        <v>24</v>
      </c>
      <c r="AO169" s="30">
        <v>25</v>
      </c>
      <c r="AP169" s="30">
        <v>23</v>
      </c>
      <c r="BI169" s="30">
        <v>25</v>
      </c>
      <c r="BJ169" s="30">
        <v>23</v>
      </c>
    </row>
    <row r="170" spans="1:62" x14ac:dyDescent="0.2">
      <c r="A170" s="30"/>
      <c r="B170" s="30"/>
      <c r="U170" s="30">
        <v>23</v>
      </c>
      <c r="V170" s="30">
        <v>24</v>
      </c>
      <c r="AO170" s="30">
        <v>22</v>
      </c>
      <c r="AP170" s="30">
        <v>23</v>
      </c>
      <c r="BI170" s="30">
        <v>22</v>
      </c>
      <c r="BJ170" s="30">
        <v>23</v>
      </c>
    </row>
    <row r="171" spans="1:62" x14ac:dyDescent="0.2">
      <c r="A171" s="30"/>
      <c r="B171" s="30"/>
      <c r="U171" s="30">
        <v>20</v>
      </c>
      <c r="V171" s="30">
        <v>24</v>
      </c>
      <c r="AO171" s="30">
        <v>22</v>
      </c>
      <c r="AP171" s="30">
        <v>23</v>
      </c>
      <c r="BI171" s="30">
        <v>22</v>
      </c>
      <c r="BJ171" s="30">
        <v>23</v>
      </c>
    </row>
    <row r="172" spans="1:62" x14ac:dyDescent="0.2">
      <c r="A172" s="30"/>
      <c r="B172" s="30"/>
      <c r="U172" s="30">
        <v>23</v>
      </c>
      <c r="V172" s="30">
        <v>24</v>
      </c>
      <c r="AO172" s="30">
        <v>20</v>
      </c>
      <c r="AP172" s="30">
        <v>23</v>
      </c>
      <c r="BI172" s="30">
        <v>20</v>
      </c>
      <c r="BJ172" s="30">
        <v>23</v>
      </c>
    </row>
    <row r="173" spans="1:62" x14ac:dyDescent="0.2">
      <c r="A173" s="30"/>
      <c r="B173" s="30"/>
      <c r="U173" s="30">
        <v>23</v>
      </c>
      <c r="V173" s="30">
        <v>24</v>
      </c>
      <c r="AO173" s="30">
        <v>22</v>
      </c>
      <c r="AP173" s="30">
        <v>23</v>
      </c>
      <c r="BI173" s="30">
        <v>22</v>
      </c>
      <c r="BJ173" s="30">
        <v>23</v>
      </c>
    </row>
    <row r="174" spans="1:62" x14ac:dyDescent="0.2">
      <c r="A174" s="30"/>
      <c r="B174" s="30"/>
      <c r="U174" s="30">
        <v>22</v>
      </c>
      <c r="V174" s="30">
        <v>24</v>
      </c>
      <c r="AO174" s="30">
        <v>20</v>
      </c>
      <c r="AP174" s="30">
        <v>23</v>
      </c>
      <c r="BI174" s="30">
        <v>20</v>
      </c>
      <c r="BJ174" s="30">
        <v>23</v>
      </c>
    </row>
    <row r="175" spans="1:62" x14ac:dyDescent="0.2">
      <c r="A175" s="30"/>
      <c r="B175" s="30"/>
      <c r="U175" s="30">
        <v>20</v>
      </c>
      <c r="V175" s="30">
        <v>24</v>
      </c>
      <c r="AO175" s="30">
        <v>21</v>
      </c>
      <c r="AP175" s="30">
        <v>23</v>
      </c>
      <c r="BI175" s="30">
        <v>21</v>
      </c>
      <c r="BJ175" s="30">
        <v>23</v>
      </c>
    </row>
    <row r="176" spans="1:62" x14ac:dyDescent="0.2">
      <c r="A176" s="30"/>
      <c r="B176" s="30"/>
      <c r="U176" s="30">
        <v>21</v>
      </c>
      <c r="V176" s="30">
        <v>24</v>
      </c>
      <c r="AO176" s="30">
        <v>24</v>
      </c>
      <c r="AP176" s="30">
        <v>23</v>
      </c>
      <c r="BI176" s="30">
        <v>24</v>
      </c>
      <c r="BJ176" s="30">
        <v>23</v>
      </c>
    </row>
    <row r="177" spans="1:62" x14ac:dyDescent="0.2">
      <c r="A177" s="30"/>
      <c r="B177" s="30"/>
      <c r="U177" s="30">
        <v>19</v>
      </c>
      <c r="V177" s="30">
        <v>24</v>
      </c>
      <c r="AO177" s="30">
        <v>23</v>
      </c>
      <c r="AP177" s="30">
        <v>23</v>
      </c>
      <c r="BI177" s="30">
        <v>23</v>
      </c>
      <c r="BJ177" s="30">
        <v>23</v>
      </c>
    </row>
    <row r="178" spans="1:62" x14ac:dyDescent="0.2">
      <c r="A178" s="30"/>
      <c r="B178" s="30"/>
      <c r="U178" s="30">
        <v>24</v>
      </c>
      <c r="V178" s="30">
        <v>24</v>
      </c>
      <c r="AO178" s="30">
        <v>24</v>
      </c>
      <c r="AP178" s="30">
        <v>23</v>
      </c>
      <c r="BI178" s="30">
        <v>24</v>
      </c>
      <c r="BJ178" s="30">
        <v>23</v>
      </c>
    </row>
    <row r="179" spans="1:62" x14ac:dyDescent="0.2">
      <c r="A179" s="30"/>
      <c r="B179" s="30"/>
      <c r="U179" s="30">
        <v>21</v>
      </c>
      <c r="V179" s="30">
        <v>24</v>
      </c>
      <c r="AO179" s="30">
        <v>21</v>
      </c>
      <c r="AP179" s="30">
        <v>23</v>
      </c>
      <c r="BI179" s="30">
        <v>21</v>
      </c>
      <c r="BJ179" s="30">
        <v>23</v>
      </c>
    </row>
    <row r="180" spans="1:62" x14ac:dyDescent="0.2">
      <c r="A180" s="30"/>
      <c r="B180" s="30"/>
      <c r="U180" s="30">
        <v>21</v>
      </c>
      <c r="V180" s="30">
        <v>24</v>
      </c>
      <c r="AO180" s="30">
        <v>21</v>
      </c>
      <c r="AP180" s="30">
        <v>23</v>
      </c>
      <c r="BI180" s="30">
        <v>21</v>
      </c>
      <c r="BJ180" s="30">
        <v>23</v>
      </c>
    </row>
    <row r="181" spans="1:62" x14ac:dyDescent="0.2">
      <c r="A181" s="30"/>
      <c r="B181" s="30"/>
      <c r="U181" s="30">
        <v>24</v>
      </c>
      <c r="V181" s="30">
        <v>24</v>
      </c>
      <c r="AO181" s="30">
        <v>22</v>
      </c>
      <c r="AP181" s="30">
        <v>23</v>
      </c>
      <c r="BI181" s="30">
        <v>22</v>
      </c>
      <c r="BJ181" s="30">
        <v>23</v>
      </c>
    </row>
    <row r="182" spans="1:62" x14ac:dyDescent="0.2">
      <c r="A182" s="30"/>
      <c r="B182" s="30"/>
      <c r="U182" s="30">
        <v>26</v>
      </c>
      <c r="V182" s="30">
        <v>24</v>
      </c>
      <c r="AO182" s="30">
        <v>24</v>
      </c>
      <c r="AP182" s="30">
        <v>23</v>
      </c>
      <c r="BI182" s="30">
        <v>24</v>
      </c>
      <c r="BJ182" s="30">
        <v>23</v>
      </c>
    </row>
    <row r="183" spans="1:62" x14ac:dyDescent="0.2">
      <c r="A183" s="30"/>
      <c r="B183" s="30"/>
      <c r="U183" s="30">
        <v>22</v>
      </c>
      <c r="V183" s="30">
        <v>24</v>
      </c>
      <c r="AO183" s="30">
        <v>21</v>
      </c>
      <c r="AP183" s="30">
        <v>23</v>
      </c>
      <c r="BI183" s="30">
        <v>21</v>
      </c>
      <c r="BJ183" s="30">
        <v>23</v>
      </c>
    </row>
    <row r="184" spans="1:62" x14ac:dyDescent="0.2">
      <c r="A184" s="30"/>
      <c r="B184" s="30"/>
      <c r="U184" s="30">
        <v>22</v>
      </c>
      <c r="V184" s="30">
        <v>24</v>
      </c>
      <c r="AO184" s="30">
        <v>21</v>
      </c>
      <c r="AP184" s="30">
        <v>23</v>
      </c>
      <c r="BI184" s="30">
        <v>21</v>
      </c>
      <c r="BJ184" s="30">
        <v>23</v>
      </c>
    </row>
    <row r="185" spans="1:62" x14ac:dyDescent="0.2">
      <c r="A185" s="30"/>
      <c r="B185" s="30"/>
      <c r="U185" s="30">
        <v>24</v>
      </c>
      <c r="V185" s="30">
        <v>24</v>
      </c>
      <c r="AO185" s="30">
        <v>21</v>
      </c>
      <c r="AP185" s="30">
        <v>23</v>
      </c>
      <c r="BI185" s="30">
        <v>21</v>
      </c>
      <c r="BJ185" s="30">
        <v>23</v>
      </c>
    </row>
    <row r="186" spans="1:62" x14ac:dyDescent="0.2">
      <c r="A186" s="30"/>
      <c r="B186" s="30"/>
      <c r="U186" s="30">
        <v>21</v>
      </c>
      <c r="V186" s="30">
        <v>24</v>
      </c>
      <c r="AO186" s="30">
        <v>25</v>
      </c>
      <c r="AP186" s="30">
        <v>23</v>
      </c>
      <c r="BI186" s="30">
        <v>25</v>
      </c>
      <c r="BJ186" s="30">
        <v>23</v>
      </c>
    </row>
    <row r="187" spans="1:62" x14ac:dyDescent="0.2">
      <c r="A187" s="30"/>
      <c r="B187" s="30"/>
      <c r="U187" s="30">
        <v>27</v>
      </c>
      <c r="V187" s="30">
        <v>24</v>
      </c>
      <c r="AO187" s="30">
        <v>23</v>
      </c>
      <c r="AP187" s="30">
        <v>23</v>
      </c>
      <c r="BI187" s="30">
        <v>23</v>
      </c>
      <c r="BJ187" s="30">
        <v>23</v>
      </c>
    </row>
    <row r="188" spans="1:62" x14ac:dyDescent="0.2">
      <c r="A188" s="30"/>
      <c r="B188" s="30"/>
      <c r="U188" s="30">
        <v>23</v>
      </c>
      <c r="V188" s="30">
        <v>24</v>
      </c>
      <c r="AO188" s="30">
        <v>21</v>
      </c>
      <c r="AP188" s="30">
        <v>23</v>
      </c>
      <c r="BI188" s="30">
        <v>21</v>
      </c>
      <c r="BJ188" s="30">
        <v>23</v>
      </c>
    </row>
    <row r="189" spans="1:62" x14ac:dyDescent="0.2">
      <c r="A189" s="30"/>
      <c r="B189" s="30"/>
      <c r="U189" s="30">
        <v>21</v>
      </c>
      <c r="V189" s="30">
        <v>24</v>
      </c>
      <c r="AO189" s="30">
        <v>25</v>
      </c>
      <c r="AP189" s="30">
        <v>23</v>
      </c>
      <c r="BI189" s="30">
        <v>25</v>
      </c>
      <c r="BJ189" s="30">
        <v>23</v>
      </c>
    </row>
    <row r="190" spans="1:62" x14ac:dyDescent="0.2">
      <c r="A190" s="30"/>
      <c r="B190" s="30"/>
      <c r="U190" s="30">
        <v>23</v>
      </c>
      <c r="V190" s="30">
        <v>24</v>
      </c>
      <c r="AO190" s="30">
        <v>25</v>
      </c>
      <c r="AP190" s="30">
        <v>23</v>
      </c>
      <c r="BI190" s="30">
        <v>25</v>
      </c>
      <c r="BJ190" s="30">
        <v>23</v>
      </c>
    </row>
    <row r="191" spans="1:62" x14ac:dyDescent="0.2">
      <c r="A191" s="30"/>
      <c r="B191" s="30"/>
      <c r="U191" s="30">
        <v>22</v>
      </c>
      <c r="V191" s="30">
        <v>24</v>
      </c>
      <c r="AO191" s="30">
        <v>24</v>
      </c>
      <c r="AP191" s="30">
        <v>23</v>
      </c>
      <c r="BI191" s="30">
        <v>24</v>
      </c>
      <c r="BJ191" s="30">
        <v>23</v>
      </c>
    </row>
    <row r="192" spans="1:62" x14ac:dyDescent="0.2">
      <c r="A192" s="30"/>
      <c r="B192" s="30"/>
      <c r="U192" s="30">
        <v>19</v>
      </c>
      <c r="V192" s="30">
        <v>24</v>
      </c>
      <c r="AO192" s="30">
        <v>24</v>
      </c>
      <c r="AP192" s="30">
        <v>23</v>
      </c>
      <c r="BI192" s="30">
        <v>24</v>
      </c>
      <c r="BJ192" s="30">
        <v>23</v>
      </c>
    </row>
    <row r="193" spans="1:62" x14ac:dyDescent="0.2">
      <c r="A193" s="30"/>
      <c r="B193" s="30"/>
      <c r="U193" s="30">
        <v>22</v>
      </c>
      <c r="V193" s="30">
        <v>24</v>
      </c>
      <c r="AO193" s="30">
        <v>23</v>
      </c>
      <c r="AP193" s="30">
        <v>23</v>
      </c>
      <c r="BI193" s="30">
        <v>23</v>
      </c>
      <c r="BJ193" s="30">
        <v>23</v>
      </c>
    </row>
    <row r="194" spans="1:62" x14ac:dyDescent="0.2">
      <c r="A194" s="30"/>
      <c r="B194" s="30"/>
      <c r="U194" s="30">
        <v>23</v>
      </c>
      <c r="V194" s="30">
        <v>24</v>
      </c>
      <c r="AO194" s="30">
        <v>21</v>
      </c>
      <c r="AP194" s="30">
        <v>23</v>
      </c>
      <c r="BI194" s="30">
        <v>21</v>
      </c>
      <c r="BJ194" s="30">
        <v>23</v>
      </c>
    </row>
    <row r="195" spans="1:62" x14ac:dyDescent="0.2">
      <c r="A195" s="30"/>
      <c r="B195" s="30"/>
      <c r="U195" s="30">
        <v>19</v>
      </c>
      <c r="V195" s="30">
        <v>24</v>
      </c>
      <c r="AO195" s="30">
        <v>25</v>
      </c>
      <c r="AP195" s="30">
        <v>23</v>
      </c>
      <c r="BI195" s="30">
        <v>25</v>
      </c>
      <c r="BJ195" s="30">
        <v>23</v>
      </c>
    </row>
    <row r="196" spans="1:62" x14ac:dyDescent="0.2">
      <c r="A196" s="30"/>
      <c r="B196" s="30"/>
      <c r="U196" s="30">
        <v>20</v>
      </c>
      <c r="V196" s="30">
        <v>24</v>
      </c>
      <c r="AO196" s="30">
        <v>21</v>
      </c>
      <c r="AP196" s="30">
        <v>23</v>
      </c>
      <c r="BI196" s="30">
        <v>21</v>
      </c>
      <c r="BJ196" s="30">
        <v>23</v>
      </c>
    </row>
    <row r="197" spans="1:62" x14ac:dyDescent="0.2">
      <c r="A197" s="30"/>
      <c r="B197" s="30"/>
      <c r="U197" s="30">
        <v>23</v>
      </c>
      <c r="V197" s="30">
        <v>24</v>
      </c>
      <c r="AO197" s="30">
        <v>27</v>
      </c>
      <c r="AP197" s="30">
        <v>23</v>
      </c>
      <c r="BI197" s="30">
        <v>27</v>
      </c>
      <c r="BJ197" s="30">
        <v>23</v>
      </c>
    </row>
    <row r="198" spans="1:62" x14ac:dyDescent="0.2">
      <c r="A198" s="30"/>
      <c r="B198" s="30"/>
      <c r="U198" s="30">
        <v>20</v>
      </c>
      <c r="V198" s="30">
        <v>24</v>
      </c>
      <c r="AO198" s="30">
        <v>25</v>
      </c>
      <c r="AP198" s="30">
        <v>23</v>
      </c>
      <c r="BI198" s="30">
        <v>25</v>
      </c>
      <c r="BJ198" s="30">
        <v>23</v>
      </c>
    </row>
    <row r="199" spans="1:62" x14ac:dyDescent="0.2">
      <c r="A199" s="30"/>
      <c r="B199" s="30"/>
      <c r="U199" s="30">
        <v>23</v>
      </c>
      <c r="V199" s="30">
        <v>24</v>
      </c>
      <c r="AO199" s="30">
        <v>27</v>
      </c>
      <c r="AP199" s="30">
        <v>23</v>
      </c>
      <c r="BI199" s="30">
        <v>27</v>
      </c>
      <c r="BJ199" s="30">
        <v>23</v>
      </c>
    </row>
    <row r="200" spans="1:62" x14ac:dyDescent="0.2">
      <c r="A200" s="30"/>
      <c r="B200" s="30"/>
      <c r="U200" s="30">
        <v>23</v>
      </c>
      <c r="V200" s="30">
        <v>24</v>
      </c>
      <c r="AO200" s="30">
        <v>23</v>
      </c>
      <c r="AP200" s="30">
        <v>23</v>
      </c>
      <c r="BI200" s="30">
        <v>23</v>
      </c>
      <c r="BJ200" s="30">
        <v>23</v>
      </c>
    </row>
    <row r="201" spans="1:62" x14ac:dyDescent="0.2">
      <c r="A201" s="30"/>
      <c r="B201" s="30"/>
      <c r="U201" s="30">
        <v>20</v>
      </c>
      <c r="V201" s="30">
        <v>24</v>
      </c>
      <c r="AO201" s="30">
        <v>22</v>
      </c>
      <c r="AP201" s="30">
        <v>23</v>
      </c>
      <c r="BI201" s="30">
        <v>22</v>
      </c>
      <c r="BJ201" s="30">
        <v>23</v>
      </c>
    </row>
    <row r="202" spans="1:62" x14ac:dyDescent="0.2">
      <c r="A202" s="30"/>
      <c r="B202" s="30"/>
      <c r="U202" s="30">
        <v>24</v>
      </c>
      <c r="V202" s="30">
        <v>24</v>
      </c>
      <c r="AO202" s="30">
        <v>23</v>
      </c>
      <c r="AP202" s="30">
        <v>23</v>
      </c>
      <c r="BI202" s="30">
        <v>23</v>
      </c>
      <c r="BJ202" s="30">
        <v>23</v>
      </c>
    </row>
    <row r="203" spans="1:62" x14ac:dyDescent="0.2">
      <c r="A203" s="30"/>
      <c r="B203" s="30"/>
      <c r="U203" s="30">
        <v>23</v>
      </c>
      <c r="V203" s="30">
        <v>24</v>
      </c>
      <c r="AO203" s="30">
        <v>20</v>
      </c>
      <c r="AP203" s="30">
        <v>23</v>
      </c>
      <c r="BI203" s="30">
        <v>20</v>
      </c>
      <c r="BJ203" s="30">
        <v>23</v>
      </c>
    </row>
    <row r="204" spans="1:62" x14ac:dyDescent="0.2">
      <c r="A204" s="30"/>
      <c r="B204" s="30"/>
      <c r="U204" s="30">
        <v>26</v>
      </c>
      <c r="V204" s="30">
        <v>24</v>
      </c>
      <c r="AO204" s="30">
        <v>21</v>
      </c>
      <c r="AP204" s="30">
        <v>23</v>
      </c>
      <c r="BI204" s="30">
        <v>21</v>
      </c>
      <c r="BJ204" s="30">
        <v>23</v>
      </c>
    </row>
    <row r="205" spans="1:62" x14ac:dyDescent="0.2">
      <c r="A205" s="30"/>
      <c r="B205" s="30"/>
      <c r="U205" s="30">
        <v>23</v>
      </c>
      <c r="V205" s="30">
        <v>25</v>
      </c>
      <c r="AO205" s="30">
        <v>23</v>
      </c>
      <c r="AP205" s="30">
        <v>23</v>
      </c>
      <c r="BI205" s="30">
        <v>23</v>
      </c>
      <c r="BJ205" s="30">
        <v>23</v>
      </c>
    </row>
    <row r="206" spans="1:62" x14ac:dyDescent="0.2">
      <c r="A206" s="30"/>
      <c r="B206" s="30"/>
      <c r="U206" s="30">
        <v>24</v>
      </c>
      <c r="V206" s="30">
        <v>25</v>
      </c>
      <c r="AO206" s="30">
        <v>22</v>
      </c>
      <c r="AP206" s="30">
        <v>23</v>
      </c>
      <c r="BI206" s="30">
        <v>22</v>
      </c>
      <c r="BJ206" s="30">
        <v>23</v>
      </c>
    </row>
    <row r="207" spans="1:62" x14ac:dyDescent="0.2">
      <c r="A207" s="30"/>
      <c r="B207" s="30"/>
      <c r="U207" s="30">
        <v>23</v>
      </c>
      <c r="V207" s="30">
        <v>25</v>
      </c>
      <c r="AO207" s="30">
        <v>22</v>
      </c>
      <c r="AP207" s="30">
        <v>23</v>
      </c>
      <c r="BI207" s="30">
        <v>22</v>
      </c>
      <c r="BJ207" s="30">
        <v>23</v>
      </c>
    </row>
    <row r="208" spans="1:62" x14ac:dyDescent="0.2">
      <c r="A208" s="30"/>
      <c r="B208" s="30"/>
      <c r="U208" s="30">
        <v>22</v>
      </c>
      <c r="V208" s="30">
        <v>25</v>
      </c>
      <c r="AO208" s="30">
        <v>23</v>
      </c>
      <c r="AP208" s="30">
        <v>23</v>
      </c>
      <c r="BI208" s="30">
        <v>23</v>
      </c>
      <c r="BJ208" s="30">
        <v>23</v>
      </c>
    </row>
    <row r="209" spans="1:62" x14ac:dyDescent="0.2">
      <c r="A209" s="30"/>
      <c r="B209" s="30"/>
      <c r="U209" s="30">
        <v>24</v>
      </c>
      <c r="V209" s="30">
        <v>25</v>
      </c>
      <c r="AO209" s="30">
        <v>23</v>
      </c>
      <c r="AP209" s="30">
        <v>23</v>
      </c>
      <c r="BI209" s="30">
        <v>23</v>
      </c>
      <c r="BJ209" s="30">
        <v>23</v>
      </c>
    </row>
    <row r="210" spans="1:62" x14ac:dyDescent="0.2">
      <c r="A210" s="30"/>
      <c r="B210" s="30"/>
      <c r="U210" s="30">
        <v>26</v>
      </c>
      <c r="V210" s="30">
        <v>25</v>
      </c>
      <c r="AO210" s="30">
        <v>24</v>
      </c>
      <c r="AP210" s="30">
        <v>23</v>
      </c>
      <c r="BI210" s="30">
        <v>24</v>
      </c>
      <c r="BJ210" s="30">
        <v>23</v>
      </c>
    </row>
    <row r="211" spans="1:62" x14ac:dyDescent="0.2">
      <c r="A211" s="30"/>
      <c r="B211" s="30"/>
      <c r="U211" s="30">
        <v>21</v>
      </c>
      <c r="V211" s="30">
        <v>25</v>
      </c>
      <c r="AO211" s="30">
        <v>21</v>
      </c>
      <c r="AP211" s="30">
        <v>23</v>
      </c>
      <c r="BI211" s="30">
        <v>21</v>
      </c>
      <c r="BJ211" s="30">
        <v>23</v>
      </c>
    </row>
    <row r="212" spans="1:62" x14ac:dyDescent="0.2">
      <c r="A212" s="30"/>
      <c r="B212" s="30"/>
      <c r="U212" s="30">
        <v>24</v>
      </c>
      <c r="V212" s="30">
        <v>25</v>
      </c>
      <c r="AO212" s="30">
        <v>21</v>
      </c>
      <c r="AP212" s="30">
        <v>23</v>
      </c>
      <c r="BI212" s="30">
        <v>21</v>
      </c>
      <c r="BJ212" s="30">
        <v>23</v>
      </c>
    </row>
    <row r="213" spans="1:62" x14ac:dyDescent="0.2">
      <c r="A213" s="30"/>
      <c r="B213" s="30"/>
      <c r="U213" s="30">
        <v>26</v>
      </c>
      <c r="V213" s="30">
        <v>25</v>
      </c>
      <c r="AO213" s="30">
        <v>22</v>
      </c>
      <c r="AP213" s="30">
        <v>23</v>
      </c>
      <c r="BI213" s="30">
        <v>22</v>
      </c>
      <c r="BJ213" s="30">
        <v>23</v>
      </c>
    </row>
    <row r="214" spans="1:62" x14ac:dyDescent="0.2">
      <c r="A214" s="30"/>
      <c r="B214" s="30"/>
      <c r="U214" s="30">
        <v>23</v>
      </c>
      <c r="V214" s="30">
        <v>25</v>
      </c>
      <c r="AO214" s="30">
        <v>20</v>
      </c>
      <c r="AP214" s="30">
        <v>23</v>
      </c>
      <c r="BI214" s="30">
        <v>20</v>
      </c>
      <c r="BJ214" s="30">
        <v>23</v>
      </c>
    </row>
    <row r="215" spans="1:62" x14ac:dyDescent="0.2">
      <c r="A215" s="30"/>
      <c r="B215" s="30"/>
      <c r="U215" s="30">
        <v>25</v>
      </c>
      <c r="V215" s="30">
        <v>25</v>
      </c>
      <c r="AO215" s="30">
        <v>25</v>
      </c>
      <c r="AP215" s="30">
        <v>23</v>
      </c>
      <c r="BI215" s="30">
        <v>25</v>
      </c>
      <c r="BJ215" s="30">
        <v>23</v>
      </c>
    </row>
    <row r="216" spans="1:62" x14ac:dyDescent="0.2">
      <c r="A216" s="30"/>
      <c r="B216" s="30"/>
      <c r="U216" s="30">
        <v>19</v>
      </c>
      <c r="V216" s="30">
        <v>25</v>
      </c>
      <c r="AO216" s="30">
        <v>22</v>
      </c>
      <c r="AP216" s="30">
        <v>23</v>
      </c>
      <c r="BI216" s="30">
        <v>22</v>
      </c>
      <c r="BJ216" s="30">
        <v>23</v>
      </c>
    </row>
    <row r="217" spans="1:62" x14ac:dyDescent="0.2">
      <c r="A217" s="30"/>
      <c r="B217" s="30"/>
      <c r="U217" s="30">
        <v>26</v>
      </c>
      <c r="V217" s="30">
        <v>25</v>
      </c>
      <c r="AO217" s="30">
        <v>21</v>
      </c>
      <c r="AP217" s="30">
        <v>23</v>
      </c>
      <c r="BI217" s="30">
        <v>21</v>
      </c>
      <c r="BJ217" s="30">
        <v>23</v>
      </c>
    </row>
    <row r="218" spans="1:62" x14ac:dyDescent="0.2">
      <c r="A218" s="30"/>
      <c r="B218" s="30"/>
      <c r="U218" s="30">
        <v>24</v>
      </c>
      <c r="V218" s="30">
        <v>25</v>
      </c>
      <c r="AO218" s="30">
        <v>20</v>
      </c>
      <c r="AP218" s="30">
        <v>23</v>
      </c>
      <c r="BI218" s="30">
        <v>20</v>
      </c>
      <c r="BJ218" s="30">
        <v>23</v>
      </c>
    </row>
    <row r="219" spans="1:62" x14ac:dyDescent="0.2">
      <c r="A219" s="30"/>
      <c r="B219" s="30"/>
      <c r="U219" s="30">
        <v>22</v>
      </c>
      <c r="V219" s="30">
        <v>25</v>
      </c>
      <c r="AO219" s="30">
        <v>22</v>
      </c>
      <c r="AP219" s="30">
        <v>23</v>
      </c>
      <c r="BI219" s="30">
        <v>22</v>
      </c>
      <c r="BJ219" s="30">
        <v>23</v>
      </c>
    </row>
    <row r="220" spans="1:62" x14ac:dyDescent="0.2">
      <c r="A220" s="30"/>
      <c r="B220" s="30"/>
      <c r="U220" s="30">
        <v>17</v>
      </c>
      <c r="V220" s="30">
        <v>25</v>
      </c>
      <c r="AO220" s="30">
        <v>24</v>
      </c>
      <c r="AP220" s="30">
        <v>23</v>
      </c>
      <c r="BI220" s="30">
        <v>24</v>
      </c>
      <c r="BJ220" s="30">
        <v>23</v>
      </c>
    </row>
    <row r="221" spans="1:62" x14ac:dyDescent="0.2">
      <c r="A221" s="30"/>
      <c r="B221" s="30"/>
      <c r="U221" s="30">
        <v>25</v>
      </c>
      <c r="V221" s="30">
        <v>25</v>
      </c>
      <c r="AO221" s="30">
        <v>23</v>
      </c>
      <c r="AP221" s="30">
        <v>23</v>
      </c>
      <c r="BI221" s="30">
        <v>23</v>
      </c>
      <c r="BJ221" s="30">
        <v>23</v>
      </c>
    </row>
    <row r="222" spans="1:62" x14ac:dyDescent="0.2">
      <c r="A222" s="30"/>
      <c r="B222" s="30"/>
      <c r="U222" s="30">
        <v>24</v>
      </c>
      <c r="V222" s="30">
        <v>25</v>
      </c>
      <c r="AO222" s="30">
        <v>21</v>
      </c>
      <c r="AP222" s="30">
        <v>24</v>
      </c>
      <c r="BI222" s="30">
        <v>21</v>
      </c>
      <c r="BJ222" s="30">
        <v>24</v>
      </c>
    </row>
    <row r="223" spans="1:62" x14ac:dyDescent="0.2">
      <c r="A223" s="30"/>
      <c r="B223" s="30"/>
      <c r="U223" s="30">
        <v>25</v>
      </c>
      <c r="V223" s="30">
        <v>25</v>
      </c>
      <c r="AO223" s="30">
        <v>21</v>
      </c>
      <c r="AP223" s="30">
        <v>24</v>
      </c>
      <c r="BI223" s="30">
        <v>21</v>
      </c>
      <c r="BJ223" s="30">
        <v>24</v>
      </c>
    </row>
    <row r="224" spans="1:62" x14ac:dyDescent="0.2">
      <c r="A224" s="30"/>
      <c r="B224" s="30"/>
      <c r="U224" s="30">
        <v>23</v>
      </c>
      <c r="V224" s="30">
        <v>25</v>
      </c>
      <c r="AO224" s="30">
        <v>21</v>
      </c>
      <c r="AP224" s="30">
        <v>24</v>
      </c>
      <c r="BI224" s="30">
        <v>21</v>
      </c>
      <c r="BJ224" s="30">
        <v>24</v>
      </c>
    </row>
    <row r="225" spans="1:62" x14ac:dyDescent="0.2">
      <c r="A225" s="30"/>
      <c r="B225" s="30"/>
      <c r="U225" s="30">
        <v>17</v>
      </c>
      <c r="V225" s="30">
        <v>25</v>
      </c>
      <c r="AO225" s="30">
        <v>27</v>
      </c>
      <c r="AP225" s="30">
        <v>24</v>
      </c>
      <c r="BI225" s="30">
        <v>27</v>
      </c>
      <c r="BJ225" s="30">
        <v>24</v>
      </c>
    </row>
    <row r="226" spans="1:62" x14ac:dyDescent="0.2">
      <c r="A226" s="30"/>
      <c r="B226" s="30"/>
      <c r="U226" s="30">
        <v>24</v>
      </c>
      <c r="V226" s="30">
        <v>25</v>
      </c>
      <c r="AO226" s="30">
        <v>20</v>
      </c>
      <c r="AP226" s="30">
        <v>24</v>
      </c>
      <c r="BI226" s="30">
        <v>20</v>
      </c>
      <c r="BJ226" s="30">
        <v>24</v>
      </c>
    </row>
    <row r="227" spans="1:62" x14ac:dyDescent="0.2">
      <c r="A227" s="30"/>
      <c r="B227" s="30"/>
      <c r="U227" s="30">
        <v>23</v>
      </c>
      <c r="V227" s="30">
        <v>25</v>
      </c>
      <c r="AO227" s="30">
        <v>30</v>
      </c>
      <c r="AP227" s="30">
        <v>24</v>
      </c>
      <c r="BI227" s="30">
        <v>30</v>
      </c>
      <c r="BJ227" s="30">
        <v>24</v>
      </c>
    </row>
    <row r="228" spans="1:62" x14ac:dyDescent="0.2">
      <c r="A228" s="30"/>
      <c r="B228" s="30"/>
      <c r="U228" s="30">
        <v>24</v>
      </c>
      <c r="V228" s="30">
        <v>25</v>
      </c>
      <c r="AO228" s="30">
        <v>21</v>
      </c>
      <c r="AP228" s="30">
        <v>24</v>
      </c>
      <c r="BI228" s="30">
        <v>21</v>
      </c>
      <c r="BJ228" s="30">
        <v>24</v>
      </c>
    </row>
    <row r="229" spans="1:62" x14ac:dyDescent="0.2">
      <c r="A229" s="30"/>
      <c r="B229" s="30"/>
      <c r="U229" s="30">
        <v>21</v>
      </c>
      <c r="V229" s="30">
        <v>25</v>
      </c>
      <c r="AO229" s="30">
        <v>22</v>
      </c>
      <c r="AP229" s="30">
        <v>24</v>
      </c>
      <c r="BI229" s="30">
        <v>22</v>
      </c>
      <c r="BJ229" s="30">
        <v>24</v>
      </c>
    </row>
    <row r="230" spans="1:62" x14ac:dyDescent="0.2">
      <c r="A230" s="30"/>
      <c r="B230" s="30"/>
      <c r="U230" s="30">
        <v>24</v>
      </c>
      <c r="V230" s="30">
        <v>25</v>
      </c>
      <c r="AO230" s="30">
        <v>24</v>
      </c>
      <c r="AP230" s="30">
        <v>24</v>
      </c>
      <c r="BI230" s="30">
        <v>24</v>
      </c>
      <c r="BJ230" s="30">
        <v>24</v>
      </c>
    </row>
    <row r="231" spans="1:62" x14ac:dyDescent="0.2">
      <c r="A231" s="30"/>
      <c r="B231" s="30"/>
      <c r="U231" s="30">
        <v>18</v>
      </c>
      <c r="V231" s="30">
        <v>25</v>
      </c>
      <c r="AO231" s="30">
        <v>29</v>
      </c>
      <c r="AP231" s="30">
        <v>24</v>
      </c>
      <c r="BI231" s="30">
        <v>29</v>
      </c>
      <c r="BJ231" s="30">
        <v>24</v>
      </c>
    </row>
    <row r="232" spans="1:62" x14ac:dyDescent="0.2">
      <c r="A232" s="30"/>
      <c r="B232" s="30"/>
      <c r="U232" s="30">
        <v>21</v>
      </c>
      <c r="V232" s="30">
        <v>26</v>
      </c>
      <c r="AO232" s="30">
        <v>21</v>
      </c>
      <c r="AP232" s="30">
        <v>24</v>
      </c>
      <c r="BI232" s="30">
        <v>21</v>
      </c>
      <c r="BJ232" s="30">
        <v>24</v>
      </c>
    </row>
    <row r="233" spans="1:62" x14ac:dyDescent="0.2">
      <c r="A233" s="30"/>
      <c r="B233" s="30"/>
      <c r="U233" s="30">
        <v>22</v>
      </c>
      <c r="V233" s="30">
        <v>26</v>
      </c>
      <c r="AO233" s="30">
        <v>21</v>
      </c>
      <c r="AP233" s="30">
        <v>24</v>
      </c>
      <c r="BI233" s="30">
        <v>21</v>
      </c>
      <c r="BJ233" s="30">
        <v>24</v>
      </c>
    </row>
    <row r="234" spans="1:62" x14ac:dyDescent="0.2">
      <c r="A234" s="30"/>
      <c r="B234" s="30"/>
      <c r="U234" s="30">
        <v>27</v>
      </c>
      <c r="V234" s="30">
        <v>26</v>
      </c>
      <c r="AO234" s="30">
        <v>22</v>
      </c>
      <c r="AP234" s="30">
        <v>24</v>
      </c>
      <c r="BI234" s="30">
        <v>22</v>
      </c>
      <c r="BJ234" s="30">
        <v>24</v>
      </c>
    </row>
    <row r="235" spans="1:62" x14ac:dyDescent="0.2">
      <c r="A235" s="30"/>
      <c r="B235" s="30"/>
      <c r="U235" s="30">
        <v>22</v>
      </c>
      <c r="V235" s="30">
        <v>26</v>
      </c>
      <c r="AO235" s="30">
        <v>21</v>
      </c>
      <c r="AP235" s="30">
        <v>24</v>
      </c>
      <c r="BI235" s="30">
        <v>21</v>
      </c>
      <c r="BJ235" s="30">
        <v>24</v>
      </c>
    </row>
    <row r="236" spans="1:62" x14ac:dyDescent="0.2">
      <c r="A236" s="30"/>
      <c r="B236" s="30"/>
      <c r="U236" s="30">
        <v>26</v>
      </c>
      <c r="V236" s="30">
        <v>26</v>
      </c>
      <c r="AO236" s="30">
        <v>23</v>
      </c>
      <c r="AP236" s="30">
        <v>24</v>
      </c>
      <c r="BI236" s="30">
        <v>23</v>
      </c>
      <c r="BJ236" s="30">
        <v>24</v>
      </c>
    </row>
    <row r="237" spans="1:62" x14ac:dyDescent="0.2">
      <c r="A237" s="30"/>
      <c r="B237" s="30"/>
      <c r="U237" s="30">
        <v>23</v>
      </c>
      <c r="V237" s="30">
        <v>26</v>
      </c>
      <c r="AO237" s="30">
        <v>29</v>
      </c>
      <c r="AP237" s="30">
        <v>24</v>
      </c>
      <c r="BI237" s="30">
        <v>29</v>
      </c>
      <c r="BJ237" s="30">
        <v>24</v>
      </c>
    </row>
    <row r="238" spans="1:62" x14ac:dyDescent="0.2">
      <c r="A238" s="30"/>
      <c r="B238" s="30"/>
      <c r="U238" s="30">
        <v>23</v>
      </c>
      <c r="V238" s="30">
        <v>26</v>
      </c>
      <c r="AO238" s="30">
        <v>22</v>
      </c>
      <c r="AP238" s="30">
        <v>24</v>
      </c>
      <c r="BI238" s="30">
        <v>22</v>
      </c>
      <c r="BJ238" s="30">
        <v>24</v>
      </c>
    </row>
    <row r="239" spans="1:62" x14ac:dyDescent="0.2">
      <c r="A239" s="30"/>
      <c r="B239" s="30"/>
      <c r="U239" s="30">
        <v>26</v>
      </c>
      <c r="V239" s="30">
        <v>26</v>
      </c>
      <c r="AO239" s="30">
        <v>23</v>
      </c>
      <c r="AP239" s="30">
        <v>24</v>
      </c>
      <c r="BI239" s="30">
        <v>23</v>
      </c>
      <c r="BJ239" s="30">
        <v>24</v>
      </c>
    </row>
    <row r="240" spans="1:62" x14ac:dyDescent="0.2">
      <c r="A240" s="30"/>
      <c r="B240" s="30"/>
      <c r="U240" s="30">
        <v>23</v>
      </c>
      <c r="V240" s="30">
        <v>26</v>
      </c>
      <c r="AO240" s="30">
        <v>22</v>
      </c>
      <c r="AP240" s="30">
        <v>24</v>
      </c>
      <c r="BI240" s="30">
        <v>22</v>
      </c>
      <c r="BJ240" s="30">
        <v>24</v>
      </c>
    </row>
    <row r="241" spans="1:62" x14ac:dyDescent="0.2">
      <c r="A241" s="30"/>
      <c r="B241" s="30"/>
      <c r="U241" s="30">
        <v>23</v>
      </c>
      <c r="V241" s="30">
        <v>26</v>
      </c>
      <c r="AO241" s="30">
        <v>23</v>
      </c>
      <c r="AP241" s="30">
        <v>24</v>
      </c>
      <c r="BI241" s="30">
        <v>23</v>
      </c>
      <c r="BJ241" s="30">
        <v>24</v>
      </c>
    </row>
    <row r="242" spans="1:62" x14ac:dyDescent="0.2">
      <c r="A242" s="30"/>
      <c r="B242" s="30"/>
      <c r="U242" s="30">
        <v>22</v>
      </c>
      <c r="V242" s="30">
        <v>26</v>
      </c>
      <c r="AO242" s="30">
        <v>25</v>
      </c>
      <c r="AP242" s="30">
        <v>24</v>
      </c>
      <c r="BI242" s="30">
        <v>25</v>
      </c>
      <c r="BJ242" s="30">
        <v>24</v>
      </c>
    </row>
    <row r="243" spans="1:62" x14ac:dyDescent="0.2">
      <c r="A243" s="30"/>
      <c r="B243" s="30"/>
      <c r="U243" s="30">
        <v>24</v>
      </c>
      <c r="V243" s="30">
        <v>26</v>
      </c>
      <c r="AO243" s="30">
        <v>22</v>
      </c>
      <c r="AP243" s="30">
        <v>24</v>
      </c>
      <c r="BI243" s="30">
        <v>22</v>
      </c>
      <c r="BJ243" s="30">
        <v>24</v>
      </c>
    </row>
    <row r="244" spans="1:62" x14ac:dyDescent="0.2">
      <c r="A244" s="30"/>
      <c r="B244" s="30"/>
      <c r="U244" s="30">
        <v>26</v>
      </c>
      <c r="V244" s="30">
        <v>26</v>
      </c>
      <c r="AO244" s="30">
        <v>28</v>
      </c>
      <c r="AP244" s="30">
        <v>24</v>
      </c>
      <c r="BI244" s="30">
        <v>28</v>
      </c>
      <c r="BJ244" s="30">
        <v>24</v>
      </c>
    </row>
    <row r="245" spans="1:62" x14ac:dyDescent="0.2">
      <c r="A245" s="30"/>
      <c r="B245" s="30"/>
      <c r="U245" s="30">
        <v>25</v>
      </c>
      <c r="V245" s="30">
        <v>26</v>
      </c>
      <c r="AO245" s="30">
        <v>25</v>
      </c>
      <c r="AP245" s="30">
        <v>24</v>
      </c>
      <c r="BI245" s="30">
        <v>25</v>
      </c>
      <c r="BJ245" s="30">
        <v>24</v>
      </c>
    </row>
    <row r="246" spans="1:62" x14ac:dyDescent="0.2">
      <c r="A246" s="30"/>
      <c r="B246" s="30"/>
      <c r="U246" s="30">
        <v>27</v>
      </c>
      <c r="V246" s="30">
        <v>26</v>
      </c>
      <c r="AO246" s="30">
        <v>24</v>
      </c>
      <c r="AP246" s="30">
        <v>24</v>
      </c>
      <c r="BI246" s="30">
        <v>24</v>
      </c>
      <c r="BJ246" s="30">
        <v>24</v>
      </c>
    </row>
    <row r="247" spans="1:62" x14ac:dyDescent="0.2">
      <c r="A247" s="30"/>
      <c r="B247" s="30"/>
      <c r="U247" s="30">
        <v>22</v>
      </c>
      <c r="V247" s="30">
        <v>26</v>
      </c>
      <c r="AO247" s="30">
        <v>19</v>
      </c>
      <c r="AP247" s="30">
        <v>24</v>
      </c>
      <c r="BI247" s="30">
        <v>19</v>
      </c>
      <c r="BJ247" s="30">
        <v>24</v>
      </c>
    </row>
    <row r="248" spans="1:62" x14ac:dyDescent="0.2">
      <c r="A248" s="30"/>
      <c r="B248" s="30"/>
      <c r="U248" s="30">
        <v>25</v>
      </c>
      <c r="V248" s="30">
        <v>26</v>
      </c>
      <c r="AO248" s="30">
        <v>28</v>
      </c>
      <c r="AP248" s="30">
        <v>24</v>
      </c>
      <c r="BI248" s="30">
        <v>28</v>
      </c>
      <c r="BJ248" s="30">
        <v>24</v>
      </c>
    </row>
    <row r="249" spans="1:62" x14ac:dyDescent="0.2">
      <c r="A249" s="30"/>
      <c r="B249" s="30"/>
      <c r="U249" s="30">
        <v>25</v>
      </c>
      <c r="V249" s="30">
        <v>26</v>
      </c>
      <c r="AO249" s="30">
        <v>24</v>
      </c>
      <c r="AP249" s="30">
        <v>24</v>
      </c>
      <c r="BI249" s="30">
        <v>24</v>
      </c>
      <c r="BJ249" s="30">
        <v>24</v>
      </c>
    </row>
    <row r="250" spans="1:62" x14ac:dyDescent="0.2">
      <c r="A250" s="30"/>
      <c r="B250" s="30"/>
      <c r="U250" s="30">
        <v>22</v>
      </c>
      <c r="V250" s="30">
        <v>26</v>
      </c>
      <c r="AO250" s="30">
        <v>20</v>
      </c>
      <c r="AP250" s="30">
        <v>24</v>
      </c>
      <c r="BI250" s="30">
        <v>20</v>
      </c>
      <c r="BJ250" s="30">
        <v>24</v>
      </c>
    </row>
    <row r="251" spans="1:62" x14ac:dyDescent="0.2">
      <c r="A251" s="30"/>
      <c r="B251" s="30"/>
      <c r="U251" s="30">
        <v>20</v>
      </c>
      <c r="V251" s="30">
        <v>26</v>
      </c>
      <c r="AO251" s="30">
        <v>23</v>
      </c>
      <c r="AP251" s="30">
        <v>24</v>
      </c>
      <c r="BI251" s="30">
        <v>23</v>
      </c>
      <c r="BJ251" s="30">
        <v>24</v>
      </c>
    </row>
    <row r="252" spans="1:62" x14ac:dyDescent="0.2">
      <c r="A252" s="30"/>
      <c r="B252" s="30"/>
      <c r="U252" s="30">
        <v>20</v>
      </c>
      <c r="V252" s="30">
        <v>26</v>
      </c>
      <c r="AO252" s="30">
        <v>18</v>
      </c>
      <c r="AP252" s="30">
        <v>24</v>
      </c>
      <c r="BI252" s="30">
        <v>18</v>
      </c>
      <c r="BJ252" s="30">
        <v>24</v>
      </c>
    </row>
    <row r="253" spans="1:62" x14ac:dyDescent="0.2">
      <c r="A253" s="30"/>
      <c r="B253" s="30"/>
      <c r="U253" s="30">
        <v>24</v>
      </c>
      <c r="V253" s="30">
        <v>27</v>
      </c>
      <c r="AO253" s="30">
        <v>23</v>
      </c>
      <c r="AP253" s="30">
        <v>24</v>
      </c>
      <c r="BI253" s="30">
        <v>23</v>
      </c>
      <c r="BJ253" s="30">
        <v>24</v>
      </c>
    </row>
    <row r="254" spans="1:62" x14ac:dyDescent="0.2">
      <c r="A254" s="30"/>
      <c r="B254" s="30"/>
      <c r="U254" s="30">
        <v>22</v>
      </c>
      <c r="V254" s="30">
        <v>27</v>
      </c>
      <c r="AO254" s="30">
        <v>20</v>
      </c>
      <c r="AP254" s="30">
        <v>24</v>
      </c>
      <c r="BI254" s="30">
        <v>20</v>
      </c>
      <c r="BJ254" s="30">
        <v>24</v>
      </c>
    </row>
    <row r="255" spans="1:62" x14ac:dyDescent="0.2">
      <c r="A255" s="30"/>
      <c r="B255" s="30"/>
      <c r="U255" s="30">
        <v>19</v>
      </c>
      <c r="V255" s="30">
        <v>27</v>
      </c>
      <c r="AO255" s="30">
        <v>19</v>
      </c>
      <c r="AP255" s="30">
        <v>24</v>
      </c>
      <c r="BI255" s="30">
        <v>19</v>
      </c>
      <c r="BJ255" s="30">
        <v>24</v>
      </c>
    </row>
    <row r="256" spans="1:62" x14ac:dyDescent="0.2">
      <c r="A256" s="30"/>
      <c r="B256" s="30"/>
      <c r="U256" s="30">
        <v>23</v>
      </c>
      <c r="V256" s="30">
        <v>27</v>
      </c>
      <c r="AO256" s="30">
        <v>23</v>
      </c>
      <c r="AP256" s="30">
        <v>24</v>
      </c>
      <c r="BI256" s="30">
        <v>23</v>
      </c>
      <c r="BJ256" s="30">
        <v>24</v>
      </c>
    </row>
    <row r="257" spans="1:62" x14ac:dyDescent="0.2">
      <c r="A257" s="30"/>
      <c r="B257" s="30"/>
      <c r="U257" s="30">
        <v>24</v>
      </c>
      <c r="V257" s="30">
        <v>27</v>
      </c>
      <c r="AO257" s="30">
        <v>23</v>
      </c>
      <c r="AP257" s="30">
        <v>24</v>
      </c>
      <c r="BI257" s="30">
        <v>23</v>
      </c>
      <c r="BJ257" s="30">
        <v>24</v>
      </c>
    </row>
    <row r="258" spans="1:62" x14ac:dyDescent="0.2">
      <c r="A258" s="30"/>
      <c r="B258" s="30"/>
      <c r="U258" s="30">
        <v>27</v>
      </c>
      <c r="V258" s="30">
        <v>27</v>
      </c>
      <c r="AO258" s="30">
        <v>24</v>
      </c>
      <c r="AP258" s="30">
        <v>24</v>
      </c>
      <c r="BI258" s="30">
        <v>24</v>
      </c>
      <c r="BJ258" s="30">
        <v>24</v>
      </c>
    </row>
    <row r="259" spans="1:62" x14ac:dyDescent="0.2">
      <c r="A259" s="30"/>
      <c r="B259" s="30"/>
      <c r="U259" s="30">
        <v>24</v>
      </c>
      <c r="V259" s="30">
        <v>27</v>
      </c>
      <c r="AO259" s="30">
        <v>20</v>
      </c>
      <c r="AP259" s="30">
        <v>24</v>
      </c>
      <c r="BI259" s="30">
        <v>20</v>
      </c>
      <c r="BJ259" s="30">
        <v>24</v>
      </c>
    </row>
    <row r="260" spans="1:62" x14ac:dyDescent="0.2">
      <c r="A260" s="30"/>
      <c r="B260" s="30"/>
      <c r="U260" s="30">
        <v>23</v>
      </c>
      <c r="V260" s="30">
        <v>27</v>
      </c>
      <c r="AO260" s="30">
        <v>23</v>
      </c>
      <c r="AP260" s="30">
        <v>24</v>
      </c>
      <c r="BI260" s="30">
        <v>23</v>
      </c>
      <c r="BJ260" s="30">
        <v>24</v>
      </c>
    </row>
    <row r="261" spans="1:62" x14ac:dyDescent="0.2">
      <c r="A261" s="30"/>
      <c r="B261" s="30"/>
      <c r="U261" s="30">
        <v>27</v>
      </c>
      <c r="V261" s="30">
        <v>27</v>
      </c>
      <c r="AO261" s="30">
        <v>21</v>
      </c>
      <c r="AP261" s="30">
        <v>24</v>
      </c>
      <c r="BI261" s="30">
        <v>21</v>
      </c>
      <c r="BJ261" s="30">
        <v>24</v>
      </c>
    </row>
    <row r="262" spans="1:62" x14ac:dyDescent="0.2">
      <c r="A262" s="30"/>
      <c r="B262" s="30"/>
      <c r="U262" s="30">
        <v>24</v>
      </c>
      <c r="V262" s="30">
        <v>27</v>
      </c>
      <c r="AO262" s="30">
        <v>22</v>
      </c>
      <c r="AP262" s="30">
        <v>24</v>
      </c>
      <c r="BI262" s="30">
        <v>22</v>
      </c>
      <c r="BJ262" s="30">
        <v>24</v>
      </c>
    </row>
    <row r="263" spans="1:62" x14ac:dyDescent="0.2">
      <c r="A263" s="30"/>
      <c r="B263" s="30"/>
      <c r="U263" s="30">
        <v>23</v>
      </c>
      <c r="V263" s="30">
        <v>27</v>
      </c>
      <c r="AO263" s="30">
        <v>20</v>
      </c>
      <c r="AP263" s="30">
        <v>24</v>
      </c>
      <c r="BI263" s="30">
        <v>20</v>
      </c>
      <c r="BJ263" s="30">
        <v>24</v>
      </c>
    </row>
    <row r="264" spans="1:62" x14ac:dyDescent="0.2">
      <c r="A264" s="30"/>
      <c r="B264" s="30"/>
      <c r="U264" s="30">
        <v>21</v>
      </c>
      <c r="V264" s="30">
        <v>27</v>
      </c>
      <c r="AO264" s="30">
        <v>21</v>
      </c>
      <c r="AP264" s="30">
        <v>24</v>
      </c>
      <c r="BI264" s="30">
        <v>21</v>
      </c>
      <c r="BJ264" s="30">
        <v>24</v>
      </c>
    </row>
    <row r="265" spans="1:62" x14ac:dyDescent="0.2">
      <c r="A265" s="30"/>
      <c r="B265" s="30"/>
      <c r="U265" s="30">
        <v>24</v>
      </c>
      <c r="V265" s="30">
        <v>27</v>
      </c>
      <c r="AO265" s="30">
        <v>19</v>
      </c>
      <c r="AP265" s="30">
        <v>24</v>
      </c>
      <c r="BI265" s="30">
        <v>19</v>
      </c>
      <c r="BJ265" s="30">
        <v>24</v>
      </c>
    </row>
    <row r="266" spans="1:62" x14ac:dyDescent="0.2">
      <c r="A266" s="30"/>
      <c r="B266" s="30"/>
      <c r="U266" s="30">
        <v>21</v>
      </c>
      <c r="V266" s="30">
        <v>28</v>
      </c>
      <c r="AO266" s="30">
        <v>24</v>
      </c>
      <c r="AP266" s="30">
        <v>24</v>
      </c>
      <c r="BI266" s="30">
        <v>24</v>
      </c>
      <c r="BJ266" s="30">
        <v>24</v>
      </c>
    </row>
    <row r="267" spans="1:62" x14ac:dyDescent="0.2">
      <c r="A267" s="30"/>
      <c r="B267" s="30"/>
      <c r="U267" s="30">
        <v>22</v>
      </c>
      <c r="V267" s="30">
        <v>28</v>
      </c>
      <c r="AO267" s="30">
        <v>21</v>
      </c>
      <c r="AP267" s="30">
        <v>24</v>
      </c>
      <c r="BI267" s="30">
        <v>21</v>
      </c>
      <c r="BJ267" s="30">
        <v>24</v>
      </c>
    </row>
    <row r="268" spans="1:62" x14ac:dyDescent="0.2">
      <c r="A268" s="30"/>
      <c r="B268" s="30"/>
      <c r="U268" s="30">
        <v>23</v>
      </c>
      <c r="V268" s="30">
        <v>28</v>
      </c>
      <c r="AO268" s="30">
        <v>21</v>
      </c>
      <c r="AP268" s="30">
        <v>24</v>
      </c>
      <c r="BI268" s="30">
        <v>21</v>
      </c>
      <c r="BJ268" s="30">
        <v>24</v>
      </c>
    </row>
    <row r="269" spans="1:62" x14ac:dyDescent="0.2">
      <c r="A269" s="30"/>
      <c r="B269" s="30"/>
      <c r="U269" s="30">
        <v>26</v>
      </c>
      <c r="V269" s="30">
        <v>29</v>
      </c>
      <c r="AO269" s="30">
        <v>24</v>
      </c>
      <c r="AP269" s="30">
        <v>24</v>
      </c>
      <c r="BI269" s="30">
        <v>24</v>
      </c>
      <c r="BJ269" s="30">
        <v>24</v>
      </c>
    </row>
    <row r="270" spans="1:62" x14ac:dyDescent="0.2">
      <c r="A270" s="30"/>
      <c r="B270" s="30"/>
      <c r="U270" s="30"/>
      <c r="V270" s="30"/>
      <c r="AO270" s="30">
        <v>26</v>
      </c>
      <c r="AP270" s="30">
        <v>24</v>
      </c>
      <c r="BI270" s="30">
        <v>26</v>
      </c>
      <c r="BJ270" s="30">
        <v>24</v>
      </c>
    </row>
    <row r="271" spans="1:62" x14ac:dyDescent="0.2">
      <c r="A271" s="30"/>
      <c r="B271" s="30"/>
      <c r="U271" s="30"/>
      <c r="V271" s="30"/>
      <c r="AO271" s="30">
        <v>22</v>
      </c>
      <c r="AP271" s="30">
        <v>24</v>
      </c>
      <c r="BI271" s="30">
        <v>22</v>
      </c>
      <c r="BJ271" s="30">
        <v>24</v>
      </c>
    </row>
    <row r="272" spans="1:62" x14ac:dyDescent="0.2">
      <c r="A272" s="30"/>
      <c r="B272" s="30"/>
      <c r="U272" s="30"/>
      <c r="V272" s="30"/>
      <c r="AO272" s="30">
        <v>26</v>
      </c>
      <c r="AP272" s="30">
        <v>24</v>
      </c>
      <c r="BI272" s="30">
        <v>26</v>
      </c>
      <c r="BJ272" s="30">
        <v>24</v>
      </c>
    </row>
    <row r="273" spans="1:62" x14ac:dyDescent="0.2">
      <c r="A273" s="30"/>
      <c r="B273" s="30"/>
      <c r="U273" s="30"/>
      <c r="V273" s="30"/>
      <c r="AO273" s="30">
        <v>22</v>
      </c>
      <c r="AP273" s="30">
        <v>24</v>
      </c>
      <c r="BI273" s="30">
        <v>22</v>
      </c>
      <c r="BJ273" s="30">
        <v>24</v>
      </c>
    </row>
    <row r="274" spans="1:62" x14ac:dyDescent="0.2">
      <c r="A274" s="30"/>
      <c r="B274" s="30"/>
      <c r="U274" s="30"/>
      <c r="V274" s="30"/>
      <c r="AO274" s="30">
        <v>24</v>
      </c>
      <c r="AP274" s="30">
        <v>24</v>
      </c>
      <c r="BI274" s="30">
        <v>24</v>
      </c>
      <c r="BJ274" s="30">
        <v>24</v>
      </c>
    </row>
    <row r="275" spans="1:62" x14ac:dyDescent="0.2">
      <c r="A275" s="30"/>
      <c r="B275" s="30"/>
      <c r="U275" s="30"/>
      <c r="V275" s="30"/>
      <c r="AO275" s="30">
        <v>21</v>
      </c>
      <c r="AP275" s="30">
        <v>24</v>
      </c>
      <c r="BI275" s="30">
        <v>21</v>
      </c>
      <c r="BJ275" s="30">
        <v>24</v>
      </c>
    </row>
    <row r="276" spans="1:62" x14ac:dyDescent="0.2">
      <c r="A276" s="30"/>
      <c r="B276" s="30"/>
      <c r="U276" s="30"/>
      <c r="V276" s="30"/>
      <c r="AO276" s="30">
        <v>27</v>
      </c>
      <c r="AP276" s="30">
        <v>24</v>
      </c>
      <c r="BI276" s="30">
        <v>27</v>
      </c>
      <c r="BJ276" s="30">
        <v>24</v>
      </c>
    </row>
    <row r="277" spans="1:62" x14ac:dyDescent="0.2">
      <c r="A277" s="30"/>
      <c r="B277" s="30"/>
      <c r="U277" s="30"/>
      <c r="V277" s="30"/>
      <c r="AO277" s="30">
        <v>23</v>
      </c>
      <c r="AP277" s="30">
        <v>24</v>
      </c>
      <c r="BI277" s="30">
        <v>23</v>
      </c>
      <c r="BJ277" s="30">
        <v>24</v>
      </c>
    </row>
    <row r="278" spans="1:62" x14ac:dyDescent="0.2">
      <c r="A278" s="30"/>
      <c r="B278" s="30"/>
      <c r="U278" s="30"/>
      <c r="V278" s="30"/>
      <c r="AO278" s="30">
        <v>22</v>
      </c>
      <c r="AP278" s="30">
        <v>24</v>
      </c>
      <c r="BI278" s="30">
        <v>22</v>
      </c>
      <c r="BJ278" s="30">
        <v>24</v>
      </c>
    </row>
    <row r="279" spans="1:62" x14ac:dyDescent="0.2">
      <c r="A279" s="30"/>
      <c r="B279" s="30"/>
      <c r="U279" s="30"/>
      <c r="V279" s="30"/>
      <c r="AO279" s="30">
        <v>21</v>
      </c>
      <c r="AP279" s="30">
        <v>24</v>
      </c>
      <c r="BI279" s="30">
        <v>21</v>
      </c>
      <c r="BJ279" s="30">
        <v>24</v>
      </c>
    </row>
    <row r="280" spans="1:62" x14ac:dyDescent="0.2">
      <c r="A280" s="30"/>
      <c r="B280" s="30"/>
      <c r="U280" s="30"/>
      <c r="V280" s="30"/>
      <c r="AO280" s="30">
        <v>23</v>
      </c>
      <c r="AP280" s="30">
        <v>24</v>
      </c>
      <c r="BI280" s="30">
        <v>23</v>
      </c>
      <c r="BJ280" s="30">
        <v>24</v>
      </c>
    </row>
    <row r="281" spans="1:62" x14ac:dyDescent="0.2">
      <c r="A281" s="30"/>
      <c r="B281" s="30"/>
      <c r="U281" s="30"/>
      <c r="V281" s="30"/>
      <c r="AO281" s="30">
        <v>22</v>
      </c>
      <c r="AP281" s="30">
        <v>24</v>
      </c>
      <c r="BI281" s="30">
        <v>22</v>
      </c>
      <c r="BJ281" s="30">
        <v>24</v>
      </c>
    </row>
    <row r="282" spans="1:62" x14ac:dyDescent="0.2">
      <c r="A282" s="30"/>
      <c r="B282" s="30"/>
      <c r="U282" s="30"/>
      <c r="V282" s="30"/>
      <c r="AO282" s="30">
        <v>19</v>
      </c>
      <c r="AP282" s="30">
        <v>24</v>
      </c>
      <c r="BI282" s="30">
        <v>19</v>
      </c>
      <c r="BJ282" s="30">
        <v>24</v>
      </c>
    </row>
    <row r="283" spans="1:62" x14ac:dyDescent="0.2">
      <c r="A283" s="30"/>
      <c r="B283" s="30"/>
      <c r="U283" s="30"/>
      <c r="V283" s="30"/>
      <c r="AO283" s="30">
        <v>22</v>
      </c>
      <c r="AP283" s="30">
        <v>24</v>
      </c>
      <c r="BI283" s="30">
        <v>22</v>
      </c>
      <c r="BJ283" s="30">
        <v>24</v>
      </c>
    </row>
    <row r="284" spans="1:62" x14ac:dyDescent="0.2">
      <c r="A284" s="30"/>
      <c r="B284" s="30"/>
      <c r="U284" s="30"/>
      <c r="V284" s="30"/>
      <c r="AO284" s="30">
        <v>26</v>
      </c>
      <c r="AP284" s="30">
        <v>24</v>
      </c>
      <c r="BI284" s="30">
        <v>26</v>
      </c>
      <c r="BJ284" s="30">
        <v>24</v>
      </c>
    </row>
    <row r="285" spans="1:62" x14ac:dyDescent="0.2">
      <c r="A285" s="30"/>
      <c r="B285" s="30"/>
      <c r="U285" s="30"/>
      <c r="V285" s="30"/>
      <c r="AO285" s="30">
        <v>23</v>
      </c>
      <c r="AP285" s="30">
        <v>24</v>
      </c>
      <c r="BI285" s="30">
        <v>23</v>
      </c>
      <c r="BJ285" s="30">
        <v>24</v>
      </c>
    </row>
    <row r="286" spans="1:62" x14ac:dyDescent="0.2">
      <c r="A286" s="30"/>
      <c r="B286" s="30"/>
      <c r="U286" s="30"/>
      <c r="V286" s="30"/>
      <c r="AO286" s="30">
        <v>19</v>
      </c>
      <c r="AP286" s="30">
        <v>24</v>
      </c>
      <c r="BI286" s="30">
        <v>19</v>
      </c>
      <c r="BJ286" s="30">
        <v>24</v>
      </c>
    </row>
    <row r="287" spans="1:62" x14ac:dyDescent="0.2">
      <c r="A287" s="30"/>
      <c r="B287" s="30"/>
      <c r="U287" s="30"/>
      <c r="V287" s="30"/>
      <c r="AO287" s="30">
        <v>22</v>
      </c>
      <c r="AP287" s="30">
        <v>25</v>
      </c>
      <c r="BI287" s="30">
        <v>22</v>
      </c>
      <c r="BJ287" s="30">
        <v>25</v>
      </c>
    </row>
    <row r="288" spans="1:62" x14ac:dyDescent="0.2">
      <c r="A288" s="30"/>
      <c r="B288" s="30"/>
      <c r="U288" s="30"/>
      <c r="V288" s="30"/>
      <c r="AO288" s="30">
        <v>22</v>
      </c>
      <c r="AP288" s="30">
        <v>25</v>
      </c>
      <c r="BI288" s="30">
        <v>22</v>
      </c>
      <c r="BJ288" s="30">
        <v>25</v>
      </c>
    </row>
    <row r="289" spans="1:62" x14ac:dyDescent="0.2">
      <c r="A289" s="30"/>
      <c r="B289" s="30"/>
      <c r="U289" s="30"/>
      <c r="V289" s="30"/>
      <c r="AO289" s="30">
        <v>20</v>
      </c>
      <c r="AP289" s="30">
        <v>25</v>
      </c>
      <c r="BI289" s="30">
        <v>20</v>
      </c>
      <c r="BJ289" s="30">
        <v>25</v>
      </c>
    </row>
    <row r="290" spans="1:62" x14ac:dyDescent="0.2">
      <c r="A290" s="30"/>
      <c r="B290" s="30"/>
      <c r="U290" s="30"/>
      <c r="V290" s="30"/>
      <c r="AO290" s="30">
        <v>23</v>
      </c>
      <c r="AP290" s="30">
        <v>25</v>
      </c>
      <c r="BI290" s="30">
        <v>23</v>
      </c>
      <c r="BJ290" s="30">
        <v>25</v>
      </c>
    </row>
    <row r="291" spans="1:62" x14ac:dyDescent="0.2">
      <c r="A291" s="30"/>
      <c r="B291" s="30"/>
      <c r="U291" s="30"/>
      <c r="V291" s="30"/>
      <c r="AO291" s="30">
        <v>25</v>
      </c>
      <c r="AP291" s="30">
        <v>25</v>
      </c>
      <c r="BI291" s="30">
        <v>25</v>
      </c>
      <c r="BJ291" s="30">
        <v>25</v>
      </c>
    </row>
    <row r="292" spans="1:62" x14ac:dyDescent="0.2">
      <c r="A292" s="30"/>
      <c r="B292" s="30"/>
      <c r="U292" s="30"/>
      <c r="V292" s="30"/>
      <c r="AO292" s="30">
        <v>20</v>
      </c>
      <c r="AP292" s="30">
        <v>25</v>
      </c>
      <c r="BI292" s="30">
        <v>20</v>
      </c>
      <c r="BJ292" s="30">
        <v>25</v>
      </c>
    </row>
    <row r="293" spans="1:62" x14ac:dyDescent="0.2">
      <c r="A293" s="30"/>
      <c r="B293" s="30"/>
      <c r="U293" s="30"/>
      <c r="V293" s="30"/>
      <c r="AO293" s="30">
        <v>22</v>
      </c>
      <c r="AP293" s="30">
        <v>25</v>
      </c>
      <c r="BI293" s="30">
        <v>22</v>
      </c>
      <c r="BJ293" s="30">
        <v>25</v>
      </c>
    </row>
    <row r="294" spans="1:62" x14ac:dyDescent="0.2">
      <c r="A294" s="30"/>
      <c r="B294" s="30"/>
      <c r="U294" s="30"/>
      <c r="V294" s="30"/>
      <c r="AO294" s="30">
        <v>25</v>
      </c>
      <c r="AP294" s="30">
        <v>25</v>
      </c>
      <c r="BI294" s="30">
        <v>25</v>
      </c>
      <c r="BJ294" s="30">
        <v>25</v>
      </c>
    </row>
    <row r="295" spans="1:62" x14ac:dyDescent="0.2">
      <c r="A295" s="30"/>
      <c r="B295" s="30"/>
      <c r="U295" s="30"/>
      <c r="V295" s="30"/>
      <c r="AO295" s="30">
        <v>20</v>
      </c>
      <c r="AP295" s="30">
        <v>25</v>
      </c>
      <c r="BI295" s="30">
        <v>20</v>
      </c>
      <c r="BJ295" s="30">
        <v>25</v>
      </c>
    </row>
    <row r="296" spans="1:62" x14ac:dyDescent="0.2">
      <c r="A296" s="30"/>
      <c r="B296" s="30"/>
      <c r="U296" s="30"/>
      <c r="V296" s="30"/>
      <c r="AO296" s="30">
        <v>24</v>
      </c>
      <c r="AP296" s="30">
        <v>25</v>
      </c>
      <c r="BI296" s="30">
        <v>24</v>
      </c>
      <c r="BJ296" s="30">
        <v>25</v>
      </c>
    </row>
    <row r="297" spans="1:62" x14ac:dyDescent="0.2">
      <c r="A297" s="30"/>
      <c r="B297" s="30"/>
      <c r="U297" s="30"/>
      <c r="V297" s="30"/>
      <c r="AO297" s="30">
        <v>23</v>
      </c>
      <c r="AP297" s="30">
        <v>25</v>
      </c>
      <c r="BI297" s="30">
        <v>23</v>
      </c>
      <c r="BJ297" s="30">
        <v>25</v>
      </c>
    </row>
    <row r="298" spans="1:62" x14ac:dyDescent="0.2">
      <c r="A298" s="30"/>
      <c r="B298" s="30"/>
      <c r="U298" s="30"/>
      <c r="V298" s="30"/>
      <c r="AO298" s="30">
        <v>22</v>
      </c>
      <c r="AP298" s="30">
        <v>25</v>
      </c>
      <c r="BI298" s="30">
        <v>22</v>
      </c>
      <c r="BJ298" s="30">
        <v>25</v>
      </c>
    </row>
    <row r="299" spans="1:62" x14ac:dyDescent="0.2">
      <c r="A299" s="30"/>
      <c r="B299" s="30"/>
      <c r="U299" s="30"/>
      <c r="V299" s="30"/>
      <c r="AO299" s="30">
        <v>23</v>
      </c>
      <c r="AP299" s="30">
        <v>25</v>
      </c>
      <c r="BI299" s="30">
        <v>23</v>
      </c>
      <c r="BJ299" s="30">
        <v>25</v>
      </c>
    </row>
    <row r="300" spans="1:62" x14ac:dyDescent="0.2">
      <c r="A300" s="30"/>
      <c r="B300" s="30"/>
      <c r="U300" s="30"/>
      <c r="V300" s="30"/>
      <c r="AO300" s="30">
        <v>20</v>
      </c>
      <c r="AP300" s="30">
        <v>25</v>
      </c>
      <c r="BI300" s="30">
        <v>20</v>
      </c>
      <c r="BJ300" s="30">
        <v>25</v>
      </c>
    </row>
    <row r="301" spans="1:62" x14ac:dyDescent="0.2">
      <c r="A301" s="30"/>
      <c r="B301" s="30"/>
      <c r="U301" s="30"/>
      <c r="V301" s="30"/>
      <c r="AO301" s="30">
        <v>24</v>
      </c>
      <c r="AP301" s="30">
        <v>25</v>
      </c>
      <c r="BI301" s="30">
        <v>24</v>
      </c>
      <c r="BJ301" s="30">
        <v>25</v>
      </c>
    </row>
    <row r="302" spans="1:62" x14ac:dyDescent="0.2">
      <c r="A302" s="30"/>
      <c r="B302" s="30"/>
      <c r="U302" s="30"/>
      <c r="V302" s="30"/>
      <c r="AO302" s="30">
        <v>23</v>
      </c>
      <c r="AP302" s="30">
        <v>25</v>
      </c>
      <c r="BI302" s="30">
        <v>23</v>
      </c>
      <c r="BJ302" s="30">
        <v>25</v>
      </c>
    </row>
    <row r="303" spans="1:62" x14ac:dyDescent="0.2">
      <c r="A303" s="30"/>
      <c r="B303" s="30"/>
      <c r="U303" s="30"/>
      <c r="V303" s="30"/>
      <c r="AO303" s="30">
        <v>26</v>
      </c>
      <c r="AP303" s="30">
        <v>25</v>
      </c>
      <c r="BI303" s="30">
        <v>26</v>
      </c>
      <c r="BJ303" s="30">
        <v>25</v>
      </c>
    </row>
    <row r="304" spans="1:62" x14ac:dyDescent="0.2">
      <c r="A304" s="30"/>
      <c r="B304" s="30"/>
      <c r="U304" s="30"/>
      <c r="V304" s="30"/>
      <c r="AO304" s="30">
        <v>25</v>
      </c>
      <c r="AP304" s="30">
        <v>25</v>
      </c>
      <c r="BI304" s="30">
        <v>25</v>
      </c>
      <c r="BJ304" s="30">
        <v>25</v>
      </c>
    </row>
    <row r="305" spans="1:62" x14ac:dyDescent="0.2">
      <c r="A305" s="30"/>
      <c r="B305" s="30"/>
      <c r="U305" s="30"/>
      <c r="V305" s="30"/>
      <c r="AO305" s="30">
        <v>23</v>
      </c>
      <c r="AP305" s="30">
        <v>25</v>
      </c>
      <c r="BI305" s="30">
        <v>23</v>
      </c>
      <c r="BJ305" s="30">
        <v>25</v>
      </c>
    </row>
    <row r="306" spans="1:62" x14ac:dyDescent="0.2">
      <c r="A306" s="30"/>
      <c r="B306" s="30"/>
      <c r="U306" s="30"/>
      <c r="V306" s="30"/>
      <c r="AO306" s="30">
        <v>24</v>
      </c>
      <c r="AP306" s="30">
        <v>25</v>
      </c>
      <c r="BI306" s="30">
        <v>24</v>
      </c>
      <c r="BJ306" s="30">
        <v>25</v>
      </c>
    </row>
    <row r="307" spans="1:62" x14ac:dyDescent="0.2">
      <c r="A307" s="30"/>
      <c r="B307" s="30"/>
      <c r="U307" s="30"/>
      <c r="V307" s="30"/>
      <c r="AO307" s="30">
        <v>24</v>
      </c>
      <c r="AP307" s="30">
        <v>25</v>
      </c>
      <c r="BI307" s="30">
        <v>24</v>
      </c>
      <c r="BJ307" s="30">
        <v>25</v>
      </c>
    </row>
    <row r="308" spans="1:62" x14ac:dyDescent="0.2">
      <c r="A308" s="30"/>
      <c r="B308" s="30"/>
      <c r="U308" s="30"/>
      <c r="V308" s="30"/>
      <c r="AO308" s="30">
        <v>23</v>
      </c>
      <c r="AP308" s="30">
        <v>25</v>
      </c>
      <c r="BI308" s="30">
        <v>23</v>
      </c>
      <c r="BJ308" s="30">
        <v>25</v>
      </c>
    </row>
    <row r="309" spans="1:62" x14ac:dyDescent="0.2">
      <c r="A309" s="30"/>
      <c r="B309" s="30"/>
      <c r="U309" s="30"/>
      <c r="V309" s="30"/>
      <c r="AO309" s="30">
        <v>23</v>
      </c>
      <c r="AP309" s="30">
        <v>25</v>
      </c>
      <c r="BI309" s="30">
        <v>23</v>
      </c>
      <c r="BJ309" s="30">
        <v>25</v>
      </c>
    </row>
    <row r="310" spans="1:62" x14ac:dyDescent="0.2">
      <c r="A310" s="30"/>
      <c r="B310" s="30"/>
      <c r="U310" s="30"/>
      <c r="V310" s="30"/>
      <c r="AO310" s="30">
        <v>22</v>
      </c>
      <c r="AP310" s="30">
        <v>25</v>
      </c>
      <c r="BI310" s="30">
        <v>22</v>
      </c>
      <c r="BJ310" s="30">
        <v>25</v>
      </c>
    </row>
    <row r="311" spans="1:62" x14ac:dyDescent="0.2">
      <c r="A311" s="30"/>
      <c r="B311" s="30"/>
      <c r="U311" s="30"/>
      <c r="V311" s="30"/>
      <c r="AO311" s="30">
        <v>25</v>
      </c>
      <c r="AP311" s="30">
        <v>25</v>
      </c>
      <c r="BI311" s="30">
        <v>25</v>
      </c>
      <c r="BJ311" s="30">
        <v>25</v>
      </c>
    </row>
    <row r="312" spans="1:62" x14ac:dyDescent="0.2">
      <c r="A312" s="30"/>
      <c r="B312" s="30"/>
      <c r="U312" s="30"/>
      <c r="V312" s="30"/>
      <c r="AO312" s="30">
        <v>25</v>
      </c>
      <c r="AP312" s="30">
        <v>25</v>
      </c>
      <c r="BI312" s="30">
        <v>25</v>
      </c>
      <c r="BJ312" s="30">
        <v>25</v>
      </c>
    </row>
    <row r="313" spans="1:62" x14ac:dyDescent="0.2">
      <c r="A313" s="30"/>
      <c r="B313" s="30"/>
      <c r="U313" s="30"/>
      <c r="V313" s="30"/>
      <c r="AO313" s="30">
        <v>24</v>
      </c>
      <c r="AP313" s="30">
        <v>25</v>
      </c>
      <c r="BI313" s="30">
        <v>24</v>
      </c>
      <c r="BJ313" s="30">
        <v>25</v>
      </c>
    </row>
    <row r="314" spans="1:62" x14ac:dyDescent="0.2">
      <c r="A314" s="30"/>
      <c r="B314" s="30"/>
      <c r="U314" s="30"/>
      <c r="V314" s="30"/>
      <c r="AO314" s="30">
        <v>26</v>
      </c>
      <c r="AP314" s="30">
        <v>25</v>
      </c>
      <c r="BI314" s="30">
        <v>26</v>
      </c>
      <c r="BJ314" s="30">
        <v>25</v>
      </c>
    </row>
    <row r="315" spans="1:62" x14ac:dyDescent="0.2">
      <c r="A315" s="30"/>
      <c r="B315" s="30"/>
      <c r="U315" s="30"/>
      <c r="V315" s="30"/>
      <c r="AO315" s="30">
        <v>21</v>
      </c>
      <c r="AP315" s="30">
        <v>25</v>
      </c>
      <c r="BI315" s="30">
        <v>21</v>
      </c>
      <c r="BJ315" s="30">
        <v>25</v>
      </c>
    </row>
    <row r="316" spans="1:62" x14ac:dyDescent="0.2">
      <c r="A316" s="30"/>
      <c r="B316" s="30"/>
      <c r="U316" s="30"/>
      <c r="V316" s="30"/>
      <c r="AO316" s="30">
        <v>24</v>
      </c>
      <c r="AP316" s="30">
        <v>25</v>
      </c>
      <c r="BI316" s="30">
        <v>24</v>
      </c>
      <c r="BJ316" s="30">
        <v>25</v>
      </c>
    </row>
    <row r="317" spans="1:62" x14ac:dyDescent="0.2">
      <c r="A317" s="30"/>
      <c r="B317" s="30"/>
      <c r="U317" s="30"/>
      <c r="V317" s="30"/>
      <c r="AO317" s="30">
        <v>25</v>
      </c>
      <c r="AP317" s="30">
        <v>25</v>
      </c>
      <c r="BI317" s="30">
        <v>25</v>
      </c>
      <c r="BJ317" s="30">
        <v>25</v>
      </c>
    </row>
    <row r="318" spans="1:62" x14ac:dyDescent="0.2">
      <c r="A318" s="30"/>
      <c r="B318" s="30"/>
      <c r="U318" s="30"/>
      <c r="V318" s="30"/>
      <c r="AO318" s="30">
        <v>26</v>
      </c>
      <c r="AP318" s="30">
        <v>25</v>
      </c>
      <c r="BI318" s="30">
        <v>26</v>
      </c>
      <c r="BJ318" s="30">
        <v>25</v>
      </c>
    </row>
    <row r="319" spans="1:62" x14ac:dyDescent="0.2">
      <c r="A319" s="30"/>
      <c r="B319" s="30"/>
      <c r="U319" s="30"/>
      <c r="V319" s="30"/>
      <c r="AO319" s="30">
        <v>24</v>
      </c>
      <c r="AP319" s="30">
        <v>25</v>
      </c>
      <c r="BI319" s="30">
        <v>24</v>
      </c>
      <c r="BJ319" s="30">
        <v>25</v>
      </c>
    </row>
    <row r="320" spans="1:62" x14ac:dyDescent="0.2">
      <c r="A320" s="30"/>
      <c r="B320" s="30"/>
      <c r="U320" s="30"/>
      <c r="V320" s="30"/>
      <c r="AO320" s="30">
        <v>22</v>
      </c>
      <c r="AP320" s="30">
        <v>25</v>
      </c>
      <c r="BI320" s="30">
        <v>22</v>
      </c>
      <c r="BJ320" s="30">
        <v>25</v>
      </c>
    </row>
    <row r="321" spans="1:62" x14ac:dyDescent="0.2">
      <c r="A321" s="30"/>
      <c r="B321" s="30"/>
      <c r="U321" s="30"/>
      <c r="V321" s="30"/>
      <c r="AO321" s="30">
        <v>23</v>
      </c>
      <c r="AP321" s="30">
        <v>25</v>
      </c>
      <c r="BI321" s="30">
        <v>23</v>
      </c>
      <c r="BJ321" s="30">
        <v>25</v>
      </c>
    </row>
    <row r="322" spans="1:62" x14ac:dyDescent="0.2">
      <c r="A322" s="30"/>
      <c r="B322" s="30"/>
      <c r="U322" s="30"/>
      <c r="V322" s="30"/>
      <c r="AO322" s="30">
        <v>25</v>
      </c>
      <c r="AP322" s="30">
        <v>25</v>
      </c>
      <c r="BI322" s="30">
        <v>25</v>
      </c>
      <c r="BJ322" s="30">
        <v>25</v>
      </c>
    </row>
    <row r="323" spans="1:62" x14ac:dyDescent="0.2">
      <c r="A323" s="30"/>
      <c r="B323" s="30"/>
      <c r="U323" s="30"/>
      <c r="V323" s="30"/>
      <c r="AO323" s="30">
        <v>25</v>
      </c>
      <c r="AP323" s="30">
        <v>25</v>
      </c>
      <c r="BI323" s="30">
        <v>25</v>
      </c>
      <c r="BJ323" s="30">
        <v>25</v>
      </c>
    </row>
    <row r="324" spans="1:62" x14ac:dyDescent="0.2">
      <c r="A324" s="30"/>
      <c r="B324" s="30"/>
      <c r="U324" s="30"/>
      <c r="V324" s="30"/>
      <c r="AO324" s="30">
        <v>25</v>
      </c>
      <c r="AP324" s="30">
        <v>25</v>
      </c>
      <c r="BI324" s="30">
        <v>25</v>
      </c>
      <c r="BJ324" s="30">
        <v>25</v>
      </c>
    </row>
    <row r="325" spans="1:62" x14ac:dyDescent="0.2">
      <c r="A325" s="30"/>
      <c r="B325" s="30"/>
      <c r="U325" s="30"/>
      <c r="V325" s="30"/>
      <c r="AO325" s="30">
        <v>19</v>
      </c>
      <c r="AP325" s="30">
        <v>25</v>
      </c>
      <c r="BI325" s="30">
        <v>19</v>
      </c>
      <c r="BJ325" s="30">
        <v>25</v>
      </c>
    </row>
    <row r="326" spans="1:62" x14ac:dyDescent="0.2">
      <c r="A326" s="30"/>
      <c r="B326" s="30"/>
      <c r="U326" s="30"/>
      <c r="V326" s="30"/>
      <c r="AO326" s="30">
        <v>26</v>
      </c>
      <c r="AP326" s="30">
        <v>25</v>
      </c>
      <c r="BI326" s="30">
        <v>26</v>
      </c>
      <c r="BJ326" s="30">
        <v>25</v>
      </c>
    </row>
    <row r="327" spans="1:62" x14ac:dyDescent="0.2">
      <c r="A327" s="30"/>
      <c r="B327" s="30"/>
      <c r="U327" s="30"/>
      <c r="V327" s="30"/>
      <c r="AO327" s="30">
        <v>16</v>
      </c>
      <c r="AP327" s="30">
        <v>25</v>
      </c>
      <c r="BI327" s="30">
        <v>16</v>
      </c>
      <c r="BJ327" s="30">
        <v>25</v>
      </c>
    </row>
    <row r="328" spans="1:62" x14ac:dyDescent="0.2">
      <c r="A328" s="30"/>
      <c r="B328" s="30"/>
      <c r="U328" s="30"/>
      <c r="V328" s="30"/>
      <c r="AO328" s="30">
        <v>25</v>
      </c>
      <c r="AP328" s="30">
        <v>25</v>
      </c>
      <c r="BI328" s="30">
        <v>25</v>
      </c>
      <c r="BJ328" s="30">
        <v>25</v>
      </c>
    </row>
    <row r="329" spans="1:62" x14ac:dyDescent="0.2">
      <c r="A329" s="30"/>
      <c r="B329" s="30"/>
      <c r="U329" s="30"/>
      <c r="V329" s="30"/>
      <c r="AO329" s="30">
        <v>24</v>
      </c>
      <c r="AP329" s="30">
        <v>25</v>
      </c>
      <c r="BI329" s="30">
        <v>24</v>
      </c>
      <c r="BJ329" s="30">
        <v>25</v>
      </c>
    </row>
    <row r="330" spans="1:62" x14ac:dyDescent="0.2">
      <c r="A330" s="30"/>
      <c r="B330" s="30"/>
      <c r="U330" s="30"/>
      <c r="V330" s="30"/>
      <c r="AO330" s="30">
        <v>22</v>
      </c>
      <c r="AP330" s="30">
        <v>25</v>
      </c>
      <c r="BI330" s="30">
        <v>22</v>
      </c>
      <c r="BJ330" s="30">
        <v>25</v>
      </c>
    </row>
    <row r="331" spans="1:62" x14ac:dyDescent="0.2">
      <c r="A331" s="30"/>
      <c r="B331" s="30"/>
      <c r="U331" s="30"/>
      <c r="V331" s="30"/>
      <c r="AO331" s="30">
        <v>17</v>
      </c>
      <c r="AP331" s="30">
        <v>25</v>
      </c>
      <c r="BI331" s="30">
        <v>17</v>
      </c>
      <c r="BJ331" s="30">
        <v>25</v>
      </c>
    </row>
    <row r="332" spans="1:62" x14ac:dyDescent="0.2">
      <c r="A332" s="30"/>
      <c r="B332" s="30"/>
      <c r="U332" s="30"/>
      <c r="V332" s="30"/>
      <c r="AO332" s="30">
        <v>25</v>
      </c>
      <c r="AP332" s="30">
        <v>25</v>
      </c>
      <c r="BI332" s="30">
        <v>25</v>
      </c>
      <c r="BJ332" s="30">
        <v>25</v>
      </c>
    </row>
    <row r="333" spans="1:62" x14ac:dyDescent="0.2">
      <c r="A333" s="30"/>
      <c r="B333" s="30"/>
      <c r="U333" s="30"/>
      <c r="V333" s="30"/>
      <c r="AO333" s="30">
        <v>25</v>
      </c>
      <c r="AP333" s="30">
        <v>25</v>
      </c>
      <c r="BI333" s="30">
        <v>25</v>
      </c>
      <c r="BJ333" s="30">
        <v>25</v>
      </c>
    </row>
    <row r="334" spans="1:62" x14ac:dyDescent="0.2">
      <c r="A334" s="30"/>
      <c r="B334" s="30"/>
      <c r="U334" s="30"/>
      <c r="V334" s="30"/>
      <c r="AO334" s="30">
        <v>24</v>
      </c>
      <c r="AP334" s="30">
        <v>25</v>
      </c>
      <c r="BI334" s="30">
        <v>24</v>
      </c>
      <c r="BJ334" s="30">
        <v>25</v>
      </c>
    </row>
    <row r="335" spans="1:62" x14ac:dyDescent="0.2">
      <c r="A335" s="30"/>
      <c r="B335" s="30"/>
      <c r="U335" s="30"/>
      <c r="V335" s="30"/>
      <c r="AO335" s="30">
        <v>25</v>
      </c>
      <c r="AP335" s="30">
        <v>25</v>
      </c>
      <c r="BI335" s="30">
        <v>25</v>
      </c>
      <c r="BJ335" s="30">
        <v>25</v>
      </c>
    </row>
    <row r="336" spans="1:62" x14ac:dyDescent="0.2">
      <c r="A336" s="30"/>
      <c r="B336" s="30"/>
      <c r="U336" s="30"/>
      <c r="V336" s="30"/>
      <c r="AO336" s="30">
        <v>23</v>
      </c>
      <c r="AP336" s="30">
        <v>25</v>
      </c>
      <c r="BI336" s="30">
        <v>23</v>
      </c>
      <c r="BJ336" s="30">
        <v>25</v>
      </c>
    </row>
    <row r="337" spans="1:62" x14ac:dyDescent="0.2">
      <c r="A337" s="30"/>
      <c r="B337" s="30"/>
      <c r="U337" s="30"/>
      <c r="V337" s="30"/>
      <c r="AO337" s="30">
        <v>17</v>
      </c>
      <c r="AP337" s="30">
        <v>25</v>
      </c>
      <c r="BI337" s="30">
        <v>17</v>
      </c>
      <c r="BJ337" s="30">
        <v>25</v>
      </c>
    </row>
    <row r="338" spans="1:62" x14ac:dyDescent="0.2">
      <c r="A338" s="30"/>
      <c r="B338" s="30"/>
      <c r="U338" s="30"/>
      <c r="V338" s="30"/>
      <c r="AO338" s="30">
        <v>24</v>
      </c>
      <c r="AP338" s="30">
        <v>26</v>
      </c>
      <c r="BI338" s="30">
        <v>24</v>
      </c>
      <c r="BJ338" s="30">
        <v>26</v>
      </c>
    </row>
    <row r="339" spans="1:62" x14ac:dyDescent="0.2">
      <c r="A339" s="30"/>
      <c r="B339" s="30"/>
      <c r="U339" s="30"/>
      <c r="V339" s="30"/>
      <c r="AO339" s="30">
        <v>23</v>
      </c>
      <c r="AP339" s="30">
        <v>26</v>
      </c>
      <c r="BI339" s="30">
        <v>23</v>
      </c>
      <c r="BJ339" s="30">
        <v>26</v>
      </c>
    </row>
    <row r="340" spans="1:62" x14ac:dyDescent="0.2">
      <c r="A340" s="30"/>
      <c r="B340" s="30"/>
      <c r="U340" s="30"/>
      <c r="V340" s="30"/>
      <c r="AO340" s="30">
        <v>24</v>
      </c>
      <c r="AP340" s="30">
        <v>26</v>
      </c>
      <c r="BI340" s="30">
        <v>24</v>
      </c>
      <c r="BJ340" s="30">
        <v>26</v>
      </c>
    </row>
    <row r="341" spans="1:62" x14ac:dyDescent="0.2">
      <c r="A341" s="30"/>
      <c r="B341" s="30"/>
      <c r="U341" s="30"/>
      <c r="V341" s="30"/>
      <c r="AO341" s="30">
        <v>23</v>
      </c>
      <c r="AP341" s="30">
        <v>26</v>
      </c>
      <c r="BI341" s="30">
        <v>23</v>
      </c>
      <c r="BJ341" s="30">
        <v>26</v>
      </c>
    </row>
    <row r="342" spans="1:62" x14ac:dyDescent="0.2">
      <c r="A342" s="30"/>
      <c r="B342" s="30"/>
      <c r="U342" s="30"/>
      <c r="V342" s="30"/>
      <c r="AO342" s="30">
        <v>21</v>
      </c>
      <c r="AP342" s="30">
        <v>26</v>
      </c>
      <c r="BI342" s="30">
        <v>21</v>
      </c>
      <c r="BJ342" s="30">
        <v>26</v>
      </c>
    </row>
    <row r="343" spans="1:62" x14ac:dyDescent="0.2">
      <c r="A343" s="30"/>
      <c r="B343" s="30"/>
      <c r="U343" s="30"/>
      <c r="V343" s="30"/>
      <c r="AO343" s="30">
        <v>24</v>
      </c>
      <c r="AP343" s="30">
        <v>26</v>
      </c>
      <c r="BI343" s="30">
        <v>24</v>
      </c>
      <c r="BJ343" s="30">
        <v>26</v>
      </c>
    </row>
    <row r="344" spans="1:62" x14ac:dyDescent="0.2">
      <c r="A344" s="30"/>
      <c r="B344" s="30"/>
      <c r="U344" s="30"/>
      <c r="V344" s="30"/>
      <c r="AO344" s="30">
        <v>18</v>
      </c>
      <c r="AP344" s="30">
        <v>26</v>
      </c>
      <c r="BI344" s="30">
        <v>18</v>
      </c>
      <c r="BJ344" s="30">
        <v>26</v>
      </c>
    </row>
    <row r="345" spans="1:62" x14ac:dyDescent="0.2">
      <c r="A345" s="30"/>
      <c r="B345" s="30"/>
      <c r="U345" s="30"/>
      <c r="V345" s="30"/>
      <c r="AO345" s="30">
        <v>21</v>
      </c>
      <c r="AP345" s="30">
        <v>26</v>
      </c>
      <c r="BI345" s="30">
        <v>21</v>
      </c>
      <c r="BJ345" s="30">
        <v>26</v>
      </c>
    </row>
    <row r="346" spans="1:62" x14ac:dyDescent="0.2">
      <c r="A346" s="30"/>
      <c r="B346" s="30"/>
      <c r="U346" s="30"/>
      <c r="V346" s="30"/>
      <c r="AO346" s="30">
        <v>22</v>
      </c>
      <c r="AP346" s="30">
        <v>26</v>
      </c>
      <c r="BI346" s="30">
        <v>22</v>
      </c>
      <c r="BJ346" s="30">
        <v>26</v>
      </c>
    </row>
    <row r="347" spans="1:62" x14ac:dyDescent="0.2">
      <c r="A347" s="30"/>
      <c r="B347" s="30"/>
      <c r="U347" s="30"/>
      <c r="V347" s="30"/>
      <c r="AO347" s="30">
        <v>27</v>
      </c>
      <c r="AP347" s="30">
        <v>26</v>
      </c>
      <c r="BI347" s="30">
        <v>27</v>
      </c>
      <c r="BJ347" s="30">
        <v>26</v>
      </c>
    </row>
    <row r="348" spans="1:62" x14ac:dyDescent="0.2">
      <c r="A348" s="30"/>
      <c r="B348" s="30"/>
      <c r="U348" s="30"/>
      <c r="V348" s="30"/>
      <c r="AO348" s="30">
        <v>18</v>
      </c>
      <c r="AP348" s="30">
        <v>26</v>
      </c>
      <c r="BI348" s="30">
        <v>18</v>
      </c>
      <c r="BJ348" s="30">
        <v>26</v>
      </c>
    </row>
    <row r="349" spans="1:62" x14ac:dyDescent="0.2">
      <c r="A349" s="30"/>
      <c r="B349" s="30"/>
      <c r="U349" s="30"/>
      <c r="V349" s="30"/>
      <c r="AO349" s="30">
        <v>22</v>
      </c>
      <c r="AP349" s="30">
        <v>26</v>
      </c>
      <c r="BI349" s="30">
        <v>22</v>
      </c>
      <c r="BJ349" s="30">
        <v>26</v>
      </c>
    </row>
    <row r="350" spans="1:62" x14ac:dyDescent="0.2">
      <c r="A350" s="30"/>
      <c r="B350" s="30"/>
      <c r="U350" s="30"/>
      <c r="V350" s="30"/>
      <c r="AO350" s="30">
        <v>26</v>
      </c>
      <c r="AP350" s="30">
        <v>26</v>
      </c>
      <c r="BI350" s="30">
        <v>26</v>
      </c>
      <c r="BJ350" s="30">
        <v>26</v>
      </c>
    </row>
    <row r="351" spans="1:62" x14ac:dyDescent="0.2">
      <c r="A351" s="30"/>
      <c r="B351" s="30"/>
      <c r="U351" s="30"/>
      <c r="V351" s="30"/>
      <c r="AO351" s="30">
        <v>23</v>
      </c>
      <c r="AP351" s="30">
        <v>26</v>
      </c>
      <c r="BI351" s="30">
        <v>23</v>
      </c>
      <c r="BJ351" s="30">
        <v>26</v>
      </c>
    </row>
    <row r="352" spans="1:62" x14ac:dyDescent="0.2">
      <c r="A352" s="30"/>
      <c r="B352" s="30"/>
      <c r="U352" s="30"/>
      <c r="V352" s="30"/>
      <c r="AO352" s="30">
        <v>28</v>
      </c>
      <c r="AP352" s="30">
        <v>26</v>
      </c>
      <c r="BI352" s="30">
        <v>28</v>
      </c>
      <c r="BJ352" s="30">
        <v>26</v>
      </c>
    </row>
    <row r="353" spans="1:62" x14ac:dyDescent="0.2">
      <c r="A353" s="30"/>
      <c r="B353" s="30"/>
      <c r="U353" s="30"/>
      <c r="V353" s="30"/>
      <c r="AO353" s="30">
        <v>23</v>
      </c>
      <c r="AP353" s="30">
        <v>26</v>
      </c>
      <c r="BI353" s="30">
        <v>23</v>
      </c>
      <c r="BJ353" s="30">
        <v>26</v>
      </c>
    </row>
    <row r="354" spans="1:62" x14ac:dyDescent="0.2">
      <c r="A354" s="30"/>
      <c r="B354" s="30"/>
      <c r="U354" s="30"/>
      <c r="V354" s="30"/>
      <c r="AO354" s="30">
        <v>26</v>
      </c>
      <c r="AP354" s="30">
        <v>26</v>
      </c>
      <c r="BI354" s="30">
        <v>26</v>
      </c>
      <c r="BJ354" s="30">
        <v>26</v>
      </c>
    </row>
    <row r="355" spans="1:62" x14ac:dyDescent="0.2">
      <c r="A355" s="30"/>
      <c r="B355" s="30"/>
      <c r="U355" s="30"/>
      <c r="V355" s="30"/>
      <c r="AO355" s="30">
        <v>27</v>
      </c>
      <c r="AP355" s="30">
        <v>26</v>
      </c>
      <c r="BI355" s="30">
        <v>27</v>
      </c>
      <c r="BJ355" s="30">
        <v>26</v>
      </c>
    </row>
    <row r="356" spans="1:62" x14ac:dyDescent="0.2">
      <c r="A356" s="30"/>
      <c r="B356" s="30"/>
      <c r="U356" s="30"/>
      <c r="V356" s="30"/>
      <c r="AO356" s="30">
        <v>23</v>
      </c>
      <c r="AP356" s="30">
        <v>26</v>
      </c>
      <c r="BI356" s="30">
        <v>23</v>
      </c>
      <c r="BJ356" s="30">
        <v>26</v>
      </c>
    </row>
    <row r="357" spans="1:62" x14ac:dyDescent="0.2">
      <c r="A357" s="30"/>
      <c r="B357" s="30"/>
      <c r="U357" s="30"/>
      <c r="V357" s="30"/>
      <c r="AO357" s="30">
        <v>23</v>
      </c>
      <c r="AP357" s="30">
        <v>26</v>
      </c>
      <c r="BI357" s="30">
        <v>23</v>
      </c>
      <c r="BJ357" s="30">
        <v>26</v>
      </c>
    </row>
    <row r="358" spans="1:62" x14ac:dyDescent="0.2">
      <c r="A358" s="30"/>
      <c r="B358" s="30"/>
      <c r="U358" s="30"/>
      <c r="V358" s="30"/>
      <c r="AO358" s="30">
        <v>22</v>
      </c>
      <c r="AP358" s="30">
        <v>26</v>
      </c>
      <c r="BI358" s="30">
        <v>22</v>
      </c>
      <c r="BJ358" s="30">
        <v>26</v>
      </c>
    </row>
    <row r="359" spans="1:62" x14ac:dyDescent="0.2">
      <c r="A359" s="30"/>
      <c r="B359" s="30"/>
      <c r="U359" s="30"/>
      <c r="V359" s="30"/>
      <c r="AO359" s="30">
        <v>26</v>
      </c>
      <c r="AP359" s="30">
        <v>26</v>
      </c>
      <c r="BI359" s="30">
        <v>26</v>
      </c>
      <c r="BJ359" s="30">
        <v>26</v>
      </c>
    </row>
    <row r="360" spans="1:62" x14ac:dyDescent="0.2">
      <c r="A360" s="30"/>
      <c r="B360" s="30"/>
      <c r="U360" s="30"/>
      <c r="V360" s="30"/>
      <c r="AO360" s="30">
        <v>23</v>
      </c>
      <c r="AP360" s="30">
        <v>26</v>
      </c>
      <c r="BI360" s="30">
        <v>23</v>
      </c>
      <c r="BJ360" s="30">
        <v>26</v>
      </c>
    </row>
    <row r="361" spans="1:62" x14ac:dyDescent="0.2">
      <c r="A361" s="30"/>
      <c r="B361" s="30"/>
      <c r="U361" s="30"/>
      <c r="V361" s="30"/>
      <c r="AO361" s="30">
        <v>25</v>
      </c>
      <c r="AP361" s="30">
        <v>26</v>
      </c>
      <c r="BI361" s="30">
        <v>25</v>
      </c>
      <c r="BJ361" s="30">
        <v>26</v>
      </c>
    </row>
    <row r="362" spans="1:62" x14ac:dyDescent="0.2">
      <c r="A362" s="30"/>
      <c r="B362" s="30"/>
      <c r="U362" s="30"/>
      <c r="V362" s="30"/>
      <c r="AO362" s="30">
        <v>24</v>
      </c>
      <c r="AP362" s="30">
        <v>26</v>
      </c>
      <c r="BI362" s="30">
        <v>24</v>
      </c>
      <c r="BJ362" s="30">
        <v>26</v>
      </c>
    </row>
    <row r="363" spans="1:62" x14ac:dyDescent="0.2">
      <c r="A363" s="30"/>
      <c r="B363" s="30"/>
      <c r="U363" s="30"/>
      <c r="V363" s="30"/>
      <c r="AO363" s="30">
        <v>26</v>
      </c>
      <c r="AP363" s="30">
        <v>26</v>
      </c>
      <c r="BI363" s="30">
        <v>26</v>
      </c>
      <c r="BJ363" s="30">
        <v>26</v>
      </c>
    </row>
    <row r="364" spans="1:62" x14ac:dyDescent="0.2">
      <c r="A364" s="30"/>
      <c r="B364" s="30"/>
      <c r="U364" s="30"/>
      <c r="V364" s="30"/>
      <c r="AO364" s="30">
        <v>25</v>
      </c>
      <c r="AP364" s="30">
        <v>26</v>
      </c>
      <c r="BI364" s="30">
        <v>25</v>
      </c>
      <c r="BJ364" s="30">
        <v>26</v>
      </c>
    </row>
    <row r="365" spans="1:62" x14ac:dyDescent="0.2">
      <c r="A365" s="30"/>
      <c r="B365" s="30"/>
      <c r="U365" s="30"/>
      <c r="V365" s="30"/>
      <c r="AO365" s="30">
        <v>27</v>
      </c>
      <c r="AP365" s="30">
        <v>26</v>
      </c>
      <c r="BI365" s="30">
        <v>27</v>
      </c>
      <c r="BJ365" s="30">
        <v>26</v>
      </c>
    </row>
    <row r="366" spans="1:62" x14ac:dyDescent="0.2">
      <c r="A366" s="30"/>
      <c r="B366" s="30"/>
      <c r="U366" s="30"/>
      <c r="V366" s="30"/>
      <c r="AO366" s="30">
        <v>22</v>
      </c>
      <c r="AP366" s="30">
        <v>26</v>
      </c>
      <c r="BI366" s="30">
        <v>22</v>
      </c>
      <c r="BJ366" s="30">
        <v>26</v>
      </c>
    </row>
    <row r="367" spans="1:62" x14ac:dyDescent="0.2">
      <c r="A367" s="30"/>
      <c r="B367" s="30"/>
      <c r="U367" s="30"/>
      <c r="V367" s="30"/>
      <c r="AO367" s="30">
        <v>25</v>
      </c>
      <c r="AP367" s="30">
        <v>26</v>
      </c>
      <c r="BI367" s="30">
        <v>25</v>
      </c>
      <c r="BJ367" s="30">
        <v>26</v>
      </c>
    </row>
    <row r="368" spans="1:62" x14ac:dyDescent="0.2">
      <c r="A368" s="30"/>
      <c r="B368" s="30"/>
      <c r="U368" s="30"/>
      <c r="V368" s="30"/>
      <c r="AO368" s="30">
        <v>25</v>
      </c>
      <c r="AP368" s="30">
        <v>26</v>
      </c>
      <c r="BI368" s="30">
        <v>25</v>
      </c>
      <c r="BJ368" s="30">
        <v>26</v>
      </c>
    </row>
    <row r="369" spans="1:62" x14ac:dyDescent="0.2">
      <c r="A369" s="30"/>
      <c r="B369" s="30"/>
      <c r="U369" s="30"/>
      <c r="V369" s="30"/>
      <c r="AO369" s="30">
        <v>22</v>
      </c>
      <c r="AP369" s="30">
        <v>26</v>
      </c>
      <c r="BI369" s="30">
        <v>22</v>
      </c>
      <c r="BJ369" s="30">
        <v>26</v>
      </c>
    </row>
    <row r="370" spans="1:62" x14ac:dyDescent="0.2">
      <c r="A370" s="30"/>
      <c r="B370" s="30"/>
      <c r="U370" s="30"/>
      <c r="V370" s="30"/>
      <c r="AO370" s="30">
        <v>20</v>
      </c>
      <c r="AP370" s="30">
        <v>26</v>
      </c>
      <c r="BI370" s="30">
        <v>20</v>
      </c>
      <c r="BJ370" s="30">
        <v>26</v>
      </c>
    </row>
    <row r="371" spans="1:62" x14ac:dyDescent="0.2">
      <c r="A371" s="30"/>
      <c r="B371" s="30"/>
      <c r="U371" s="30"/>
      <c r="V371" s="30"/>
      <c r="AO371" s="30">
        <v>24</v>
      </c>
      <c r="AP371" s="30">
        <v>26</v>
      </c>
      <c r="BI371" s="30">
        <v>24</v>
      </c>
      <c r="BJ371" s="30">
        <v>26</v>
      </c>
    </row>
    <row r="372" spans="1:62" x14ac:dyDescent="0.2">
      <c r="A372" s="30"/>
      <c r="B372" s="30"/>
      <c r="U372" s="30"/>
      <c r="V372" s="30"/>
      <c r="AO372" s="30">
        <v>20</v>
      </c>
      <c r="AP372" s="30">
        <v>26</v>
      </c>
      <c r="BI372" s="30">
        <v>20</v>
      </c>
      <c r="BJ372" s="30">
        <v>26</v>
      </c>
    </row>
    <row r="373" spans="1:62" x14ac:dyDescent="0.2">
      <c r="A373" s="30"/>
      <c r="B373" s="30"/>
      <c r="U373" s="30"/>
      <c r="V373" s="30"/>
      <c r="AO373" s="30">
        <v>24</v>
      </c>
      <c r="AP373" s="30">
        <v>27</v>
      </c>
      <c r="BI373" s="30">
        <v>24</v>
      </c>
      <c r="BJ373" s="30">
        <v>27</v>
      </c>
    </row>
    <row r="374" spans="1:62" x14ac:dyDescent="0.2">
      <c r="A374" s="30"/>
      <c r="B374" s="30"/>
      <c r="U374" s="30"/>
      <c r="V374" s="30"/>
      <c r="AO374" s="30">
        <v>22</v>
      </c>
      <c r="AP374" s="30">
        <v>27</v>
      </c>
      <c r="BI374" s="30">
        <v>22</v>
      </c>
      <c r="BJ374" s="30">
        <v>27</v>
      </c>
    </row>
    <row r="375" spans="1:62" x14ac:dyDescent="0.2">
      <c r="A375" s="30"/>
      <c r="B375" s="30"/>
      <c r="U375" s="30"/>
      <c r="V375" s="30"/>
      <c r="AO375" s="30">
        <v>25</v>
      </c>
      <c r="AP375" s="30">
        <v>27</v>
      </c>
      <c r="BI375" s="30">
        <v>25</v>
      </c>
      <c r="BJ375" s="30">
        <v>27</v>
      </c>
    </row>
    <row r="376" spans="1:62" x14ac:dyDescent="0.2">
      <c r="A376" s="30"/>
      <c r="B376" s="30"/>
      <c r="U376" s="30"/>
      <c r="V376" s="30"/>
      <c r="AO376" s="30">
        <v>19</v>
      </c>
      <c r="AP376" s="30">
        <v>27</v>
      </c>
      <c r="BI376" s="30">
        <v>19</v>
      </c>
      <c r="BJ376" s="30">
        <v>27</v>
      </c>
    </row>
    <row r="377" spans="1:62" x14ac:dyDescent="0.2">
      <c r="A377" s="30"/>
      <c r="B377" s="30"/>
      <c r="U377" s="30"/>
      <c r="V377" s="30"/>
      <c r="AO377" s="30">
        <v>23</v>
      </c>
      <c r="AP377" s="30">
        <v>27</v>
      </c>
      <c r="BI377" s="30">
        <v>23</v>
      </c>
      <c r="BJ377" s="30">
        <v>27</v>
      </c>
    </row>
    <row r="378" spans="1:62" x14ac:dyDescent="0.2">
      <c r="A378" s="30"/>
      <c r="B378" s="30"/>
      <c r="U378" s="30"/>
      <c r="V378" s="30"/>
      <c r="AO378" s="30">
        <v>24</v>
      </c>
      <c r="AP378" s="30">
        <v>27</v>
      </c>
      <c r="BI378" s="30">
        <v>24</v>
      </c>
      <c r="BJ378" s="30">
        <v>27</v>
      </c>
    </row>
    <row r="379" spans="1:62" x14ac:dyDescent="0.2">
      <c r="A379" s="30"/>
      <c r="B379" s="30"/>
      <c r="U379" s="30"/>
      <c r="V379" s="30"/>
      <c r="AO379" s="30">
        <v>25</v>
      </c>
      <c r="AP379" s="30">
        <v>27</v>
      </c>
      <c r="BI379" s="30">
        <v>25</v>
      </c>
      <c r="BJ379" s="30">
        <v>27</v>
      </c>
    </row>
    <row r="380" spans="1:62" x14ac:dyDescent="0.2">
      <c r="A380" s="30"/>
      <c r="B380" s="30"/>
      <c r="U380" s="30"/>
      <c r="V380" s="30"/>
      <c r="AO380" s="30">
        <v>23</v>
      </c>
      <c r="AP380" s="30">
        <v>27</v>
      </c>
      <c r="BI380" s="30">
        <v>23</v>
      </c>
      <c r="BJ380" s="30">
        <v>27</v>
      </c>
    </row>
    <row r="381" spans="1:62" x14ac:dyDescent="0.2">
      <c r="A381" s="30"/>
      <c r="B381" s="30"/>
      <c r="U381" s="30"/>
      <c r="V381" s="30"/>
      <c r="AO381" s="30">
        <v>24</v>
      </c>
      <c r="AP381" s="30">
        <v>27</v>
      </c>
      <c r="BI381" s="30">
        <v>24</v>
      </c>
      <c r="BJ381" s="30">
        <v>27</v>
      </c>
    </row>
    <row r="382" spans="1:62" x14ac:dyDescent="0.2">
      <c r="A382" s="30"/>
      <c r="B382" s="30"/>
      <c r="U382" s="30"/>
      <c r="V382" s="30"/>
      <c r="AO382" s="30">
        <v>27</v>
      </c>
      <c r="AP382" s="30">
        <v>27</v>
      </c>
      <c r="BI382" s="30">
        <v>27</v>
      </c>
      <c r="BJ382" s="30">
        <v>27</v>
      </c>
    </row>
    <row r="383" spans="1:62" x14ac:dyDescent="0.2">
      <c r="A383" s="30"/>
      <c r="B383" s="30"/>
      <c r="U383" s="30"/>
      <c r="V383" s="30"/>
      <c r="AO383" s="30">
        <v>24</v>
      </c>
      <c r="AP383" s="30">
        <v>27</v>
      </c>
      <c r="BI383" s="30">
        <v>24</v>
      </c>
      <c r="BJ383" s="30">
        <v>27</v>
      </c>
    </row>
    <row r="384" spans="1:62" x14ac:dyDescent="0.2">
      <c r="A384" s="30"/>
      <c r="B384" s="30"/>
      <c r="U384" s="30"/>
      <c r="V384" s="30"/>
      <c r="AO384" s="30">
        <v>20</v>
      </c>
      <c r="AP384" s="30">
        <v>27</v>
      </c>
      <c r="BI384" s="30">
        <v>20</v>
      </c>
      <c r="BJ384" s="30">
        <v>27</v>
      </c>
    </row>
    <row r="385" spans="1:62" x14ac:dyDescent="0.2">
      <c r="A385" s="30"/>
      <c r="B385" s="30"/>
      <c r="U385" s="30"/>
      <c r="V385" s="30"/>
      <c r="AO385" s="30">
        <v>23</v>
      </c>
      <c r="AP385" s="30">
        <v>27</v>
      </c>
      <c r="BI385" s="30">
        <v>23</v>
      </c>
      <c r="BJ385" s="30">
        <v>27</v>
      </c>
    </row>
    <row r="386" spans="1:62" x14ac:dyDescent="0.2">
      <c r="A386" s="30"/>
      <c r="B386" s="30"/>
      <c r="U386" s="30"/>
      <c r="V386" s="30"/>
      <c r="AO386" s="30">
        <v>27</v>
      </c>
      <c r="AP386" s="30">
        <v>27</v>
      </c>
      <c r="BI386" s="30">
        <v>27</v>
      </c>
      <c r="BJ386" s="30">
        <v>27</v>
      </c>
    </row>
    <row r="387" spans="1:62" x14ac:dyDescent="0.2">
      <c r="A387" s="30"/>
      <c r="B387" s="30"/>
      <c r="U387" s="30"/>
      <c r="V387" s="30"/>
      <c r="AO387" s="30">
        <v>24</v>
      </c>
      <c r="AP387" s="30">
        <v>27</v>
      </c>
      <c r="BI387" s="30">
        <v>24</v>
      </c>
      <c r="BJ387" s="30">
        <v>27</v>
      </c>
    </row>
    <row r="388" spans="1:62" x14ac:dyDescent="0.2">
      <c r="A388" s="30"/>
      <c r="B388" s="30"/>
      <c r="U388" s="30"/>
      <c r="V388" s="30"/>
      <c r="AO388" s="30">
        <v>24</v>
      </c>
      <c r="AP388" s="30">
        <v>27</v>
      </c>
      <c r="BI388" s="30">
        <v>24</v>
      </c>
      <c r="BJ388" s="30">
        <v>27</v>
      </c>
    </row>
    <row r="389" spans="1:62" x14ac:dyDescent="0.2">
      <c r="A389" s="30"/>
      <c r="B389" s="30"/>
      <c r="U389" s="30"/>
      <c r="V389" s="30"/>
      <c r="AO389" s="30">
        <v>26</v>
      </c>
      <c r="AP389" s="30">
        <v>27</v>
      </c>
      <c r="BI389" s="30">
        <v>26</v>
      </c>
      <c r="BJ389" s="30">
        <v>27</v>
      </c>
    </row>
    <row r="390" spans="1:62" x14ac:dyDescent="0.2">
      <c r="A390" s="30"/>
      <c r="B390" s="30"/>
      <c r="U390" s="30"/>
      <c r="V390" s="30"/>
      <c r="AO390" s="30">
        <v>23</v>
      </c>
      <c r="AP390" s="30">
        <v>27</v>
      </c>
      <c r="BI390" s="30">
        <v>23</v>
      </c>
      <c r="BJ390" s="30">
        <v>27</v>
      </c>
    </row>
    <row r="391" spans="1:62" x14ac:dyDescent="0.2">
      <c r="A391" s="30"/>
      <c r="B391" s="30"/>
      <c r="U391" s="30"/>
      <c r="V391" s="30"/>
      <c r="AO391" s="30">
        <v>21</v>
      </c>
      <c r="AP391" s="30">
        <v>27</v>
      </c>
      <c r="BI391" s="30">
        <v>21</v>
      </c>
      <c r="BJ391" s="30">
        <v>27</v>
      </c>
    </row>
    <row r="392" spans="1:62" x14ac:dyDescent="0.2">
      <c r="A392" s="30"/>
      <c r="B392" s="30"/>
      <c r="U392" s="30"/>
      <c r="V392" s="30"/>
      <c r="AO392" s="30">
        <v>26</v>
      </c>
      <c r="AP392" s="30">
        <v>27</v>
      </c>
      <c r="BI392" s="30">
        <v>26</v>
      </c>
      <c r="BJ392" s="30">
        <v>27</v>
      </c>
    </row>
    <row r="393" spans="1:62" x14ac:dyDescent="0.2">
      <c r="A393" s="30"/>
      <c r="B393" s="30"/>
      <c r="U393" s="30"/>
      <c r="V393" s="30"/>
      <c r="AO393" s="30">
        <v>24</v>
      </c>
      <c r="AP393" s="30">
        <v>28</v>
      </c>
      <c r="BI393" s="30">
        <v>24</v>
      </c>
      <c r="BJ393" s="30">
        <v>28</v>
      </c>
    </row>
    <row r="394" spans="1:62" x14ac:dyDescent="0.2">
      <c r="A394" s="30"/>
      <c r="B394" s="30"/>
      <c r="U394" s="30"/>
      <c r="V394" s="30"/>
      <c r="AO394" s="30">
        <v>21</v>
      </c>
      <c r="AP394" s="30">
        <v>28</v>
      </c>
      <c r="BI394" s="30">
        <v>21</v>
      </c>
      <c r="BJ394" s="30">
        <v>28</v>
      </c>
    </row>
    <row r="395" spans="1:62" x14ac:dyDescent="0.2">
      <c r="A395" s="30"/>
      <c r="B395" s="30"/>
      <c r="U395" s="30"/>
      <c r="V395" s="30"/>
      <c r="AO395" s="30">
        <v>26</v>
      </c>
      <c r="AP395" s="30">
        <v>28</v>
      </c>
      <c r="BI395" s="30">
        <v>26</v>
      </c>
      <c r="BJ395" s="30">
        <v>28</v>
      </c>
    </row>
    <row r="396" spans="1:62" x14ac:dyDescent="0.2">
      <c r="A396" s="30"/>
      <c r="B396" s="30"/>
      <c r="U396" s="30"/>
      <c r="V396" s="30"/>
      <c r="AO396" s="30">
        <v>22</v>
      </c>
      <c r="AP396" s="30">
        <v>28</v>
      </c>
      <c r="BI396" s="30">
        <v>22</v>
      </c>
      <c r="BJ396" s="30">
        <v>28</v>
      </c>
    </row>
    <row r="397" spans="1:62" x14ac:dyDescent="0.2">
      <c r="A397" s="30"/>
      <c r="B397" s="30"/>
      <c r="U397" s="30"/>
      <c r="V397" s="30"/>
      <c r="AO397" s="30">
        <v>23</v>
      </c>
      <c r="AP397" s="30">
        <v>28</v>
      </c>
      <c r="BI397" s="30">
        <v>23</v>
      </c>
      <c r="BJ397" s="30">
        <v>28</v>
      </c>
    </row>
    <row r="398" spans="1:62" x14ac:dyDescent="0.2">
      <c r="A398" s="30"/>
      <c r="B398" s="30"/>
      <c r="U398" s="30"/>
      <c r="V398" s="30"/>
      <c r="AO398" s="30">
        <v>24</v>
      </c>
      <c r="AP398" s="30">
        <v>29</v>
      </c>
      <c r="BI398" s="30">
        <v>24</v>
      </c>
      <c r="BJ398" s="30">
        <v>29</v>
      </c>
    </row>
    <row r="399" spans="1:62" x14ac:dyDescent="0.2">
      <c r="A399" s="30"/>
      <c r="B399" s="30"/>
      <c r="U399" s="30"/>
      <c r="V399" s="30"/>
      <c r="AO399" s="30">
        <v>23</v>
      </c>
      <c r="AP399" s="30">
        <v>29</v>
      </c>
      <c r="BI399" s="30">
        <v>23</v>
      </c>
      <c r="BJ399" s="30">
        <v>29</v>
      </c>
    </row>
    <row r="400" spans="1:62" x14ac:dyDescent="0.2">
      <c r="A400" s="30"/>
      <c r="B400" s="30"/>
      <c r="U400" s="30"/>
      <c r="V400" s="30"/>
      <c r="AO400" s="30">
        <v>26</v>
      </c>
      <c r="AP400" s="30">
        <v>30</v>
      </c>
      <c r="BI400" s="30">
        <v>26</v>
      </c>
      <c r="BJ400" s="30">
        <v>30</v>
      </c>
    </row>
  </sheetData>
  <phoneticPr fontId="16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G3"/>
  <sheetViews>
    <sheetView workbookViewId="0"/>
  </sheetViews>
  <sheetFormatPr defaultRowHeight="12.75" x14ac:dyDescent="0.2"/>
  <sheetData>
    <row r="2" spans="1:7" x14ac:dyDescent="0.2">
      <c r="A2" t="s">
        <v>56</v>
      </c>
      <c r="B2" t="b">
        <v>1</v>
      </c>
      <c r="C2" t="b">
        <v>1</v>
      </c>
      <c r="D2" t="s">
        <v>57</v>
      </c>
      <c r="E2" t="s">
        <v>58</v>
      </c>
      <c r="G2">
        <v>2</v>
      </c>
    </row>
    <row r="3" spans="1:7" x14ac:dyDescent="0.2">
      <c r="A3" t="s">
        <v>68</v>
      </c>
      <c r="B3" t="b">
        <v>1</v>
      </c>
      <c r="C3" t="b">
        <v>1</v>
      </c>
      <c r="D3" t="s">
        <v>57</v>
      </c>
      <c r="E3" t="s">
        <v>58</v>
      </c>
    </row>
  </sheetData>
  <phoneticPr fontId="0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401"/>
  <sheetViews>
    <sheetView workbookViewId="0"/>
  </sheetViews>
  <sheetFormatPr defaultColWidth="9.140625" defaultRowHeight="11.25" x14ac:dyDescent="0.2"/>
  <cols>
    <col min="1" max="16384" width="9.140625" style="30"/>
  </cols>
  <sheetData>
    <row r="1" spans="1:16" x14ac:dyDescent="0.2">
      <c r="A1" s="30" t="s">
        <v>68</v>
      </c>
      <c r="B1" s="30" t="s">
        <v>28</v>
      </c>
      <c r="C1" s="30" t="s">
        <v>45</v>
      </c>
      <c r="D1" s="30" t="s">
        <v>29</v>
      </c>
      <c r="E1" s="30" t="s">
        <v>30</v>
      </c>
      <c r="F1" s="30" t="s">
        <v>48</v>
      </c>
      <c r="G1" s="30" t="s">
        <v>51</v>
      </c>
      <c r="H1" s="30" t="s">
        <v>31</v>
      </c>
      <c r="I1" s="30" t="s">
        <v>43</v>
      </c>
      <c r="J1" s="30" t="s">
        <v>32</v>
      </c>
      <c r="K1" s="30" t="s">
        <v>33</v>
      </c>
      <c r="L1" s="30" t="s">
        <v>44</v>
      </c>
      <c r="M1" s="30" t="s">
        <v>34</v>
      </c>
      <c r="N1" s="30" t="s">
        <v>35</v>
      </c>
      <c r="O1" s="30" t="s">
        <v>54</v>
      </c>
      <c r="P1" s="30" t="s">
        <v>55</v>
      </c>
    </row>
    <row r="2" spans="1:16" x14ac:dyDescent="0.2">
      <c r="A2" s="30">
        <v>1</v>
      </c>
      <c r="B2" s="30" t="s">
        <v>36</v>
      </c>
      <c r="C2" s="30">
        <v>1</v>
      </c>
      <c r="D2" s="30">
        <v>22</v>
      </c>
      <c r="E2" s="30">
        <v>38</v>
      </c>
      <c r="F2" s="30" t="s">
        <v>46</v>
      </c>
      <c r="G2" s="30">
        <v>0</v>
      </c>
      <c r="H2" s="30" t="s">
        <v>50</v>
      </c>
      <c r="I2" s="30">
        <v>0</v>
      </c>
      <c r="J2" s="30">
        <v>28</v>
      </c>
      <c r="K2" s="30" t="s">
        <v>27</v>
      </c>
      <c r="L2" s="30">
        <v>1</v>
      </c>
      <c r="M2" s="30">
        <v>2</v>
      </c>
      <c r="N2" s="30">
        <v>9</v>
      </c>
      <c r="O2" s="30" t="s">
        <v>40</v>
      </c>
      <c r="P2" s="30">
        <v>0</v>
      </c>
    </row>
    <row r="3" spans="1:16" x14ac:dyDescent="0.2">
      <c r="A3" s="30">
        <v>2</v>
      </c>
      <c r="B3" s="30" t="s">
        <v>36</v>
      </c>
      <c r="C3" s="30">
        <v>1</v>
      </c>
      <c r="D3" s="30">
        <v>25</v>
      </c>
      <c r="E3" s="30">
        <v>92</v>
      </c>
      <c r="F3" s="30" t="s">
        <v>46</v>
      </c>
      <c r="G3" s="30">
        <v>0</v>
      </c>
      <c r="H3" s="30" t="s">
        <v>49</v>
      </c>
      <c r="I3" s="30">
        <v>1</v>
      </c>
      <c r="J3" s="30">
        <v>22</v>
      </c>
      <c r="K3" s="30" t="s">
        <v>26</v>
      </c>
      <c r="L3" s="30">
        <v>0</v>
      </c>
      <c r="M3" s="30">
        <v>1</v>
      </c>
      <c r="N3" s="30">
        <v>28</v>
      </c>
      <c r="O3" s="30" t="s">
        <v>41</v>
      </c>
      <c r="P3" s="30">
        <v>1</v>
      </c>
    </row>
    <row r="4" spans="1:16" x14ac:dyDescent="0.2">
      <c r="A4" s="30">
        <v>3</v>
      </c>
      <c r="B4" s="30" t="s">
        <v>36</v>
      </c>
      <c r="C4" s="30">
        <v>1</v>
      </c>
      <c r="D4" s="30">
        <v>21</v>
      </c>
      <c r="E4" s="30">
        <v>89</v>
      </c>
      <c r="F4" s="30" t="s">
        <v>47</v>
      </c>
      <c r="G4" s="30">
        <v>1</v>
      </c>
      <c r="H4" s="30" t="s">
        <v>50</v>
      </c>
      <c r="I4" s="30">
        <v>0</v>
      </c>
      <c r="J4" s="30">
        <v>48</v>
      </c>
      <c r="K4" s="30" t="s">
        <v>27</v>
      </c>
      <c r="L4" s="30">
        <v>1</v>
      </c>
      <c r="M4" s="30">
        <v>10</v>
      </c>
      <c r="N4" s="30">
        <v>56</v>
      </c>
      <c r="O4" s="30" t="s">
        <v>40</v>
      </c>
      <c r="P4" s="30">
        <v>0</v>
      </c>
    </row>
    <row r="5" spans="1:16" x14ac:dyDescent="0.2">
      <c r="A5" s="30">
        <v>4</v>
      </c>
      <c r="B5" s="30" t="s">
        <v>36</v>
      </c>
      <c r="C5" s="30">
        <v>1</v>
      </c>
      <c r="D5" s="30">
        <v>25</v>
      </c>
      <c r="E5" s="30">
        <v>54</v>
      </c>
      <c r="F5" s="30" t="s">
        <v>46</v>
      </c>
      <c r="G5" s="30">
        <v>0</v>
      </c>
      <c r="H5" s="30" t="s">
        <v>50</v>
      </c>
      <c r="I5" s="30">
        <v>0</v>
      </c>
      <c r="J5" s="30">
        <v>48</v>
      </c>
      <c r="K5" s="30" t="s">
        <v>27</v>
      </c>
      <c r="L5" s="30">
        <v>1</v>
      </c>
      <c r="M5" s="30">
        <v>4</v>
      </c>
      <c r="N5" s="30">
        <v>32</v>
      </c>
      <c r="O5" s="30" t="s">
        <v>40</v>
      </c>
      <c r="P5" s="30">
        <v>0</v>
      </c>
    </row>
    <row r="6" spans="1:16" x14ac:dyDescent="0.2">
      <c r="A6" s="30">
        <v>5</v>
      </c>
      <c r="B6" s="30" t="s">
        <v>36</v>
      </c>
      <c r="C6" s="30">
        <v>1</v>
      </c>
      <c r="D6" s="30">
        <v>24</v>
      </c>
      <c r="E6" s="30">
        <v>97</v>
      </c>
      <c r="F6" s="30" t="s">
        <v>46</v>
      </c>
      <c r="G6" s="30">
        <v>0</v>
      </c>
      <c r="H6" s="30" t="s">
        <v>49</v>
      </c>
      <c r="I6" s="30">
        <v>1</v>
      </c>
      <c r="J6" s="30">
        <v>50</v>
      </c>
      <c r="K6" s="30" t="s">
        <v>27</v>
      </c>
      <c r="L6" s="30">
        <v>1</v>
      </c>
      <c r="M6" s="30">
        <v>5</v>
      </c>
      <c r="N6" s="30">
        <v>13</v>
      </c>
      <c r="O6" s="30" t="s">
        <v>41</v>
      </c>
      <c r="P6" s="30">
        <v>1</v>
      </c>
    </row>
    <row r="7" spans="1:16" x14ac:dyDescent="0.2">
      <c r="A7" s="30">
        <v>6</v>
      </c>
      <c r="B7" s="30" t="s">
        <v>36</v>
      </c>
      <c r="C7" s="30">
        <v>1</v>
      </c>
      <c r="D7" s="30">
        <v>25</v>
      </c>
      <c r="E7" s="30">
        <v>100</v>
      </c>
      <c r="F7" s="30" t="s">
        <v>46</v>
      </c>
      <c r="G7" s="30">
        <v>0</v>
      </c>
      <c r="H7" s="30" t="s">
        <v>49</v>
      </c>
      <c r="I7" s="30">
        <v>1</v>
      </c>
      <c r="J7" s="30">
        <v>67</v>
      </c>
      <c r="K7" s="30" t="s">
        <v>27</v>
      </c>
      <c r="L7" s="30">
        <v>1</v>
      </c>
      <c r="M7" s="30">
        <v>3</v>
      </c>
      <c r="N7" s="30">
        <v>19</v>
      </c>
      <c r="O7" s="30" t="s">
        <v>41</v>
      </c>
      <c r="P7" s="30">
        <v>1</v>
      </c>
    </row>
    <row r="8" spans="1:16" x14ac:dyDescent="0.2">
      <c r="A8" s="30">
        <v>7</v>
      </c>
      <c r="B8" s="30" t="s">
        <v>36</v>
      </c>
      <c r="C8" s="30">
        <v>1</v>
      </c>
      <c r="D8" s="30">
        <v>18</v>
      </c>
      <c r="E8" s="30">
        <v>93</v>
      </c>
      <c r="F8" s="30" t="s">
        <v>46</v>
      </c>
      <c r="G8" s="30">
        <v>0</v>
      </c>
      <c r="H8" s="30" t="s">
        <v>50</v>
      </c>
      <c r="I8" s="30">
        <v>0</v>
      </c>
      <c r="J8" s="30">
        <v>73</v>
      </c>
      <c r="K8" s="30" t="s">
        <v>27</v>
      </c>
      <c r="L8" s="30">
        <v>1</v>
      </c>
      <c r="M8" s="30">
        <v>2</v>
      </c>
      <c r="N8" s="30">
        <v>17</v>
      </c>
      <c r="O8" s="30" t="s">
        <v>40</v>
      </c>
      <c r="P8" s="30">
        <v>0</v>
      </c>
    </row>
    <row r="9" spans="1:16" x14ac:dyDescent="0.2">
      <c r="A9" s="30">
        <v>8</v>
      </c>
      <c r="B9" s="30" t="s">
        <v>36</v>
      </c>
      <c r="C9" s="30">
        <v>1</v>
      </c>
      <c r="D9" s="30">
        <v>21</v>
      </c>
      <c r="E9" s="30">
        <v>56</v>
      </c>
      <c r="F9" s="30" t="s">
        <v>46</v>
      </c>
      <c r="G9" s="30">
        <v>0</v>
      </c>
      <c r="H9" s="30" t="s">
        <v>49</v>
      </c>
      <c r="I9" s="30">
        <v>1</v>
      </c>
      <c r="J9" s="30">
        <v>28</v>
      </c>
      <c r="K9" s="30" t="s">
        <v>26</v>
      </c>
      <c r="L9" s="30">
        <v>0</v>
      </c>
      <c r="M9" s="30">
        <v>1</v>
      </c>
      <c r="N9" s="30">
        <v>12</v>
      </c>
      <c r="O9" s="30" t="s">
        <v>40</v>
      </c>
      <c r="P9" s="30">
        <v>0</v>
      </c>
    </row>
    <row r="10" spans="1:16" x14ac:dyDescent="0.2">
      <c r="A10" s="30">
        <v>9</v>
      </c>
      <c r="B10" s="30" t="s">
        <v>36</v>
      </c>
      <c r="C10" s="30">
        <v>1</v>
      </c>
      <c r="D10" s="30">
        <v>27</v>
      </c>
      <c r="E10" s="30">
        <v>105</v>
      </c>
      <c r="F10" s="30" t="s">
        <v>46</v>
      </c>
      <c r="G10" s="30">
        <v>0</v>
      </c>
      <c r="H10" s="30" t="s">
        <v>49</v>
      </c>
      <c r="I10" s="30">
        <v>1</v>
      </c>
      <c r="J10" s="30">
        <v>32</v>
      </c>
      <c r="K10" s="30" t="s">
        <v>27</v>
      </c>
      <c r="L10" s="30">
        <v>1</v>
      </c>
      <c r="M10" s="30">
        <v>4</v>
      </c>
      <c r="N10" s="30">
        <v>33</v>
      </c>
      <c r="O10" s="30" t="s">
        <v>41</v>
      </c>
      <c r="P10" s="30">
        <v>1</v>
      </c>
    </row>
    <row r="11" spans="1:16" x14ac:dyDescent="0.2">
      <c r="A11" s="30">
        <v>10</v>
      </c>
      <c r="B11" s="30" t="s">
        <v>36</v>
      </c>
      <c r="C11" s="30">
        <v>1</v>
      </c>
      <c r="D11" s="30">
        <v>24</v>
      </c>
      <c r="E11" s="30">
        <v>79</v>
      </c>
      <c r="F11" s="30" t="s">
        <v>46</v>
      </c>
      <c r="G11" s="30">
        <v>0</v>
      </c>
      <c r="H11" s="30" t="s">
        <v>49</v>
      </c>
      <c r="I11" s="30">
        <v>1</v>
      </c>
      <c r="J11" s="30">
        <v>40</v>
      </c>
      <c r="K11" s="30" t="s">
        <v>27</v>
      </c>
      <c r="L11" s="30">
        <v>1</v>
      </c>
      <c r="M11" s="30">
        <v>5</v>
      </c>
      <c r="N11" s="30">
        <v>46</v>
      </c>
      <c r="O11" s="30" t="s">
        <v>40</v>
      </c>
      <c r="P11" s="30">
        <v>0</v>
      </c>
    </row>
    <row r="12" spans="1:16" x14ac:dyDescent="0.2">
      <c r="A12" s="30">
        <v>11</v>
      </c>
      <c r="B12" s="30" t="s">
        <v>36</v>
      </c>
      <c r="C12" s="30">
        <v>1</v>
      </c>
      <c r="D12" s="30">
        <v>24</v>
      </c>
      <c r="E12" s="30">
        <v>49</v>
      </c>
      <c r="F12" s="30" t="s">
        <v>46</v>
      </c>
      <c r="G12" s="30">
        <v>0</v>
      </c>
      <c r="H12" s="30" t="s">
        <v>50</v>
      </c>
      <c r="I12" s="30">
        <v>0</v>
      </c>
      <c r="J12" s="30">
        <v>72</v>
      </c>
      <c r="K12" s="30" t="s">
        <v>27</v>
      </c>
      <c r="L12" s="30">
        <v>1</v>
      </c>
      <c r="M12" s="30">
        <v>2</v>
      </c>
      <c r="N12" s="30">
        <v>12</v>
      </c>
      <c r="O12" s="30" t="s">
        <v>41</v>
      </c>
      <c r="P12" s="30">
        <v>1</v>
      </c>
    </row>
    <row r="13" spans="1:16" x14ac:dyDescent="0.2">
      <c r="A13" s="30">
        <v>12</v>
      </c>
      <c r="B13" s="30" t="s">
        <v>36</v>
      </c>
      <c r="C13" s="30">
        <v>1</v>
      </c>
      <c r="D13" s="30">
        <v>17</v>
      </c>
      <c r="E13" s="30">
        <v>95</v>
      </c>
      <c r="F13" s="30" t="s">
        <v>46</v>
      </c>
      <c r="G13" s="30">
        <v>0</v>
      </c>
      <c r="H13" s="30" t="s">
        <v>49</v>
      </c>
      <c r="I13" s="30">
        <v>1</v>
      </c>
      <c r="J13" s="30">
        <v>25</v>
      </c>
      <c r="K13" s="30" t="s">
        <v>26</v>
      </c>
      <c r="L13" s="30">
        <v>0</v>
      </c>
      <c r="M13" s="30">
        <v>1</v>
      </c>
      <c r="N13" s="30">
        <v>17</v>
      </c>
      <c r="O13" s="30" t="s">
        <v>41</v>
      </c>
      <c r="P13" s="30">
        <v>1</v>
      </c>
    </row>
    <row r="14" spans="1:16" x14ac:dyDescent="0.2">
      <c r="A14" s="30">
        <v>13</v>
      </c>
      <c r="B14" s="30" t="s">
        <v>36</v>
      </c>
      <c r="C14" s="30">
        <v>1</v>
      </c>
      <c r="D14" s="30">
        <v>23</v>
      </c>
      <c r="E14" s="30">
        <v>90</v>
      </c>
      <c r="F14" s="30" t="s">
        <v>46</v>
      </c>
      <c r="G14" s="30">
        <v>0</v>
      </c>
      <c r="H14" s="30" t="s">
        <v>50</v>
      </c>
      <c r="I14" s="30">
        <v>0</v>
      </c>
      <c r="J14" s="30">
        <v>44</v>
      </c>
      <c r="K14" s="30" t="s">
        <v>26</v>
      </c>
      <c r="L14" s="30">
        <v>0</v>
      </c>
      <c r="M14" s="30">
        <v>2</v>
      </c>
      <c r="N14" s="30">
        <v>18</v>
      </c>
      <c r="O14" s="30" t="s">
        <v>41</v>
      </c>
      <c r="P14" s="30">
        <v>1</v>
      </c>
    </row>
    <row r="15" spans="1:16" x14ac:dyDescent="0.2">
      <c r="A15" s="30">
        <v>14</v>
      </c>
      <c r="B15" s="30" t="s">
        <v>36</v>
      </c>
      <c r="C15" s="30">
        <v>1</v>
      </c>
      <c r="D15" s="30">
        <v>27</v>
      </c>
      <c r="E15" s="30">
        <v>84</v>
      </c>
      <c r="F15" s="30" t="s">
        <v>46</v>
      </c>
      <c r="G15" s="30">
        <v>0</v>
      </c>
      <c r="H15" s="30" t="s">
        <v>50</v>
      </c>
      <c r="I15" s="30">
        <v>0</v>
      </c>
      <c r="J15" s="30">
        <v>65</v>
      </c>
      <c r="K15" s="30" t="s">
        <v>27</v>
      </c>
      <c r="L15" s="30">
        <v>1</v>
      </c>
      <c r="M15" s="30">
        <v>3</v>
      </c>
      <c r="N15" s="30">
        <v>18</v>
      </c>
      <c r="O15" s="30" t="s">
        <v>40</v>
      </c>
      <c r="P15" s="30">
        <v>0</v>
      </c>
    </row>
    <row r="16" spans="1:16" x14ac:dyDescent="0.2">
      <c r="A16" s="30">
        <v>15</v>
      </c>
      <c r="B16" s="30" t="s">
        <v>36</v>
      </c>
      <c r="C16" s="30">
        <v>1</v>
      </c>
      <c r="D16" s="30">
        <v>26</v>
      </c>
      <c r="E16" s="30">
        <v>50</v>
      </c>
      <c r="F16" s="30" t="s">
        <v>47</v>
      </c>
      <c r="G16" s="30">
        <v>1</v>
      </c>
      <c r="H16" s="30" t="s">
        <v>49</v>
      </c>
      <c r="I16" s="30">
        <v>1</v>
      </c>
      <c r="J16" s="30">
        <v>45</v>
      </c>
      <c r="K16" s="30" t="s">
        <v>26</v>
      </c>
      <c r="L16" s="30">
        <v>0</v>
      </c>
      <c r="M16" s="30">
        <v>1</v>
      </c>
      <c r="N16" s="30">
        <v>115</v>
      </c>
      <c r="O16" s="30" t="s">
        <v>40</v>
      </c>
      <c r="P16" s="30">
        <v>0</v>
      </c>
    </row>
    <row r="17" spans="1:16" x14ac:dyDescent="0.2">
      <c r="A17" s="30">
        <v>16</v>
      </c>
      <c r="B17" s="30" t="s">
        <v>36</v>
      </c>
      <c r="C17" s="30">
        <v>1</v>
      </c>
      <c r="D17" s="30">
        <v>24</v>
      </c>
      <c r="E17" s="30">
        <v>85</v>
      </c>
      <c r="F17" s="30" t="s">
        <v>46</v>
      </c>
      <c r="G17" s="30">
        <v>0</v>
      </c>
      <c r="H17" s="30" t="s">
        <v>50</v>
      </c>
      <c r="I17" s="30">
        <v>0</v>
      </c>
      <c r="J17" s="30">
        <v>34</v>
      </c>
      <c r="K17" s="30" t="s">
        <v>26</v>
      </c>
      <c r="L17" s="30">
        <v>0</v>
      </c>
      <c r="M17" s="30">
        <v>3</v>
      </c>
      <c r="N17" s="30">
        <v>60</v>
      </c>
      <c r="O17" s="30" t="s">
        <v>40</v>
      </c>
      <c r="P17" s="30">
        <v>0</v>
      </c>
    </row>
    <row r="18" spans="1:16" x14ac:dyDescent="0.2">
      <c r="A18" s="30">
        <v>17</v>
      </c>
      <c r="B18" s="30" t="s">
        <v>36</v>
      </c>
      <c r="C18" s="30">
        <v>1</v>
      </c>
      <c r="D18" s="30">
        <v>23</v>
      </c>
      <c r="E18" s="30">
        <v>89</v>
      </c>
      <c r="F18" s="30" t="s">
        <v>46</v>
      </c>
      <c r="G18" s="30">
        <v>0</v>
      </c>
      <c r="H18" s="30" t="s">
        <v>49</v>
      </c>
      <c r="I18" s="30">
        <v>1</v>
      </c>
      <c r="J18" s="30">
        <v>35</v>
      </c>
      <c r="K18" s="30" t="s">
        <v>26</v>
      </c>
      <c r="L18" s="30">
        <v>0</v>
      </c>
      <c r="M18" s="30">
        <v>4</v>
      </c>
      <c r="N18" s="30">
        <v>78</v>
      </c>
      <c r="O18" s="30" t="s">
        <v>40</v>
      </c>
      <c r="P18" s="30">
        <v>0</v>
      </c>
    </row>
    <row r="19" spans="1:16" x14ac:dyDescent="0.2">
      <c r="A19" s="30">
        <v>18</v>
      </c>
      <c r="B19" s="30" t="s">
        <v>36</v>
      </c>
      <c r="C19" s="30">
        <v>1</v>
      </c>
      <c r="D19" s="30">
        <v>25</v>
      </c>
      <c r="E19" s="30">
        <v>74</v>
      </c>
      <c r="F19" s="30" t="s">
        <v>47</v>
      </c>
      <c r="G19" s="30">
        <v>1</v>
      </c>
      <c r="H19" s="30" t="s">
        <v>49</v>
      </c>
      <c r="I19" s="30">
        <v>1</v>
      </c>
      <c r="J19" s="30">
        <v>40</v>
      </c>
      <c r="K19" s="30" t="s">
        <v>27</v>
      </c>
      <c r="L19" s="30">
        <v>1</v>
      </c>
      <c r="M19" s="30">
        <v>4</v>
      </c>
      <c r="N19" s="30">
        <v>58</v>
      </c>
      <c r="O19" s="30" t="s">
        <v>41</v>
      </c>
      <c r="P19" s="30">
        <v>1</v>
      </c>
    </row>
    <row r="20" spans="1:16" x14ac:dyDescent="0.2">
      <c r="A20" s="30">
        <v>19</v>
      </c>
      <c r="B20" s="30" t="s">
        <v>36</v>
      </c>
      <c r="C20" s="30">
        <v>1</v>
      </c>
      <c r="D20" s="30">
        <v>24</v>
      </c>
      <c r="E20" s="30">
        <v>97</v>
      </c>
      <c r="F20" s="30" t="s">
        <v>46</v>
      </c>
      <c r="G20" s="30">
        <v>0</v>
      </c>
      <c r="H20" s="30" t="s">
        <v>49</v>
      </c>
      <c r="I20" s="30">
        <v>1</v>
      </c>
      <c r="J20" s="30">
        <v>43</v>
      </c>
      <c r="K20" s="30" t="s">
        <v>27</v>
      </c>
      <c r="L20" s="30">
        <v>1</v>
      </c>
      <c r="M20" s="30">
        <v>4</v>
      </c>
      <c r="N20" s="30">
        <v>34</v>
      </c>
      <c r="O20" s="30" t="s">
        <v>41</v>
      </c>
      <c r="P20" s="30">
        <v>1</v>
      </c>
    </row>
    <row r="21" spans="1:16" x14ac:dyDescent="0.2">
      <c r="A21" s="30">
        <v>20</v>
      </c>
      <c r="B21" s="30" t="s">
        <v>36</v>
      </c>
      <c r="C21" s="30">
        <v>1</v>
      </c>
      <c r="D21" s="30">
        <v>25</v>
      </c>
      <c r="E21" s="30">
        <v>66</v>
      </c>
      <c r="F21" s="30" t="s">
        <v>46</v>
      </c>
      <c r="G21" s="30">
        <v>0</v>
      </c>
      <c r="H21" s="30" t="s">
        <v>50</v>
      </c>
      <c r="I21" s="30">
        <v>0</v>
      </c>
      <c r="J21" s="30">
        <v>52</v>
      </c>
      <c r="K21" s="30" t="s">
        <v>27</v>
      </c>
      <c r="L21" s="30">
        <v>1</v>
      </c>
      <c r="M21" s="30">
        <v>3</v>
      </c>
      <c r="N21" s="30">
        <v>76</v>
      </c>
      <c r="O21" s="30" t="s">
        <v>41</v>
      </c>
      <c r="P21" s="30">
        <v>1</v>
      </c>
    </row>
    <row r="22" spans="1:16" x14ac:dyDescent="0.2">
      <c r="A22" s="30">
        <v>21</v>
      </c>
      <c r="B22" s="30" t="s">
        <v>36</v>
      </c>
      <c r="C22" s="30">
        <v>1</v>
      </c>
      <c r="D22" s="30">
        <v>26</v>
      </c>
      <c r="E22" s="30">
        <v>67</v>
      </c>
      <c r="F22" s="30" t="s">
        <v>46</v>
      </c>
      <c r="G22" s="30">
        <v>0</v>
      </c>
      <c r="H22" s="30" t="s">
        <v>50</v>
      </c>
      <c r="I22" s="30">
        <v>0</v>
      </c>
      <c r="J22" s="30">
        <v>21</v>
      </c>
      <c r="K22" s="30" t="s">
        <v>27</v>
      </c>
      <c r="L22" s="30">
        <v>1</v>
      </c>
      <c r="M22" s="30">
        <v>2</v>
      </c>
      <c r="N22" s="30">
        <v>19</v>
      </c>
      <c r="O22" s="30" t="s">
        <v>40</v>
      </c>
      <c r="P22" s="30">
        <v>0</v>
      </c>
    </row>
    <row r="23" spans="1:16" x14ac:dyDescent="0.2">
      <c r="A23" s="30">
        <v>22</v>
      </c>
      <c r="B23" s="30" t="s">
        <v>36</v>
      </c>
      <c r="C23" s="30">
        <v>1</v>
      </c>
      <c r="D23" s="30">
        <v>27</v>
      </c>
      <c r="E23" s="30">
        <v>82</v>
      </c>
      <c r="F23" s="30" t="s">
        <v>46</v>
      </c>
      <c r="G23" s="30">
        <v>0</v>
      </c>
      <c r="H23" s="30" t="s">
        <v>50</v>
      </c>
      <c r="I23" s="30">
        <v>0</v>
      </c>
      <c r="J23" s="30">
        <v>29</v>
      </c>
      <c r="K23" s="30" t="s">
        <v>27</v>
      </c>
      <c r="L23" s="30">
        <v>1</v>
      </c>
      <c r="M23" s="30">
        <v>4</v>
      </c>
      <c r="N23" s="30">
        <v>40</v>
      </c>
      <c r="O23" s="30" t="s">
        <v>41</v>
      </c>
      <c r="P23" s="30">
        <v>1</v>
      </c>
    </row>
    <row r="24" spans="1:16" x14ac:dyDescent="0.2">
      <c r="A24" s="30">
        <v>23</v>
      </c>
      <c r="B24" s="30" t="s">
        <v>36</v>
      </c>
      <c r="C24" s="30">
        <v>1</v>
      </c>
      <c r="D24" s="30">
        <v>25</v>
      </c>
      <c r="E24" s="30">
        <v>62</v>
      </c>
      <c r="F24" s="30" t="s">
        <v>46</v>
      </c>
      <c r="G24" s="30">
        <v>0</v>
      </c>
      <c r="H24" s="30" t="s">
        <v>50</v>
      </c>
      <c r="I24" s="30">
        <v>0</v>
      </c>
      <c r="J24" s="30">
        <v>21</v>
      </c>
      <c r="K24" s="30" t="s">
        <v>27</v>
      </c>
      <c r="L24" s="30">
        <v>1</v>
      </c>
      <c r="M24" s="30">
        <v>1</v>
      </c>
      <c r="N24" s="30">
        <v>19</v>
      </c>
      <c r="O24" s="30" t="s">
        <v>41</v>
      </c>
      <c r="P24" s="30">
        <v>1</v>
      </c>
    </row>
    <row r="25" spans="1:16" x14ac:dyDescent="0.2">
      <c r="A25" s="30">
        <v>24</v>
      </c>
      <c r="B25" s="30" t="s">
        <v>36</v>
      </c>
      <c r="C25" s="30">
        <v>1</v>
      </c>
      <c r="D25" s="30">
        <v>22</v>
      </c>
      <c r="E25" s="30">
        <v>74</v>
      </c>
      <c r="F25" s="30" t="s">
        <v>46</v>
      </c>
      <c r="G25" s="30">
        <v>0</v>
      </c>
      <c r="H25" s="30" t="s">
        <v>49</v>
      </c>
      <c r="I25" s="30">
        <v>1</v>
      </c>
      <c r="J25" s="30">
        <v>19</v>
      </c>
      <c r="K25" s="30" t="s">
        <v>26</v>
      </c>
      <c r="L25" s="30">
        <v>0</v>
      </c>
      <c r="M25" s="30">
        <v>1</v>
      </c>
      <c r="N25" s="30">
        <v>9</v>
      </c>
      <c r="O25" s="30" t="s">
        <v>40</v>
      </c>
      <c r="P25" s="30">
        <v>0</v>
      </c>
    </row>
    <row r="26" spans="1:16" x14ac:dyDescent="0.2">
      <c r="A26" s="30">
        <v>25</v>
      </c>
      <c r="B26" s="30" t="s">
        <v>36</v>
      </c>
      <c r="C26" s="30">
        <v>1</v>
      </c>
      <c r="D26" s="30">
        <v>24</v>
      </c>
      <c r="E26" s="30">
        <v>115</v>
      </c>
      <c r="F26" s="30" t="s">
        <v>46</v>
      </c>
      <c r="G26" s="30">
        <v>0</v>
      </c>
      <c r="H26" s="30" t="s">
        <v>49</v>
      </c>
      <c r="I26" s="30">
        <v>1</v>
      </c>
      <c r="J26" s="30">
        <v>44</v>
      </c>
      <c r="K26" s="30" t="s">
        <v>26</v>
      </c>
      <c r="L26" s="30">
        <v>0</v>
      </c>
      <c r="M26" s="30">
        <v>4</v>
      </c>
      <c r="N26" s="30">
        <v>56</v>
      </c>
      <c r="O26" s="30" t="s">
        <v>41</v>
      </c>
      <c r="P26" s="30">
        <v>1</v>
      </c>
    </row>
    <row r="27" spans="1:16" x14ac:dyDescent="0.2">
      <c r="A27" s="30">
        <v>26</v>
      </c>
      <c r="B27" s="30" t="s">
        <v>36</v>
      </c>
      <c r="C27" s="30">
        <v>1</v>
      </c>
      <c r="D27" s="30">
        <v>21</v>
      </c>
      <c r="E27" s="30">
        <v>77</v>
      </c>
      <c r="F27" s="30" t="s">
        <v>46</v>
      </c>
      <c r="G27" s="30">
        <v>0</v>
      </c>
      <c r="H27" s="30" t="s">
        <v>50</v>
      </c>
      <c r="I27" s="30">
        <v>0</v>
      </c>
      <c r="J27" s="30">
        <v>70</v>
      </c>
      <c r="K27" s="30" t="s">
        <v>27</v>
      </c>
      <c r="L27" s="30">
        <v>1</v>
      </c>
      <c r="M27" s="30">
        <v>1</v>
      </c>
      <c r="N27" s="30">
        <v>56</v>
      </c>
      <c r="O27" s="30" t="s">
        <v>41</v>
      </c>
      <c r="P27" s="30">
        <v>1</v>
      </c>
    </row>
    <row r="28" spans="1:16" x14ac:dyDescent="0.2">
      <c r="A28" s="30">
        <v>27</v>
      </c>
      <c r="B28" s="30" t="s">
        <v>36</v>
      </c>
      <c r="C28" s="30">
        <v>1</v>
      </c>
      <c r="D28" s="30">
        <v>23</v>
      </c>
      <c r="E28" s="30">
        <v>67</v>
      </c>
      <c r="F28" s="30" t="s">
        <v>46</v>
      </c>
      <c r="G28" s="30">
        <v>0</v>
      </c>
      <c r="H28" s="30" t="s">
        <v>50</v>
      </c>
      <c r="I28" s="30">
        <v>0</v>
      </c>
      <c r="J28" s="30">
        <v>73</v>
      </c>
      <c r="K28" s="30" t="s">
        <v>26</v>
      </c>
      <c r="L28" s="30">
        <v>0</v>
      </c>
      <c r="M28" s="30">
        <v>3</v>
      </c>
      <c r="N28" s="30">
        <v>17</v>
      </c>
      <c r="O28" s="30" t="s">
        <v>41</v>
      </c>
      <c r="P28" s="30">
        <v>1</v>
      </c>
    </row>
    <row r="29" spans="1:16" x14ac:dyDescent="0.2">
      <c r="A29" s="30">
        <v>28</v>
      </c>
      <c r="B29" s="30" t="s">
        <v>36</v>
      </c>
      <c r="C29" s="30">
        <v>1</v>
      </c>
      <c r="D29" s="30">
        <v>24</v>
      </c>
      <c r="E29" s="30">
        <v>102</v>
      </c>
      <c r="F29" s="30" t="s">
        <v>46</v>
      </c>
      <c r="G29" s="30">
        <v>0</v>
      </c>
      <c r="H29" s="30" t="s">
        <v>49</v>
      </c>
      <c r="I29" s="30">
        <v>1</v>
      </c>
      <c r="J29" s="30">
        <v>42</v>
      </c>
      <c r="K29" s="30" t="s">
        <v>27</v>
      </c>
      <c r="L29" s="30">
        <v>1</v>
      </c>
      <c r="M29" s="30">
        <v>4</v>
      </c>
      <c r="N29" s="30">
        <v>34</v>
      </c>
      <c r="O29" s="30" t="s">
        <v>41</v>
      </c>
      <c r="P29" s="30">
        <v>1</v>
      </c>
    </row>
    <row r="30" spans="1:16" x14ac:dyDescent="0.2">
      <c r="A30" s="30">
        <v>29</v>
      </c>
      <c r="B30" s="30" t="s">
        <v>36</v>
      </c>
      <c r="C30" s="30">
        <v>1</v>
      </c>
      <c r="D30" s="30">
        <v>20</v>
      </c>
      <c r="E30" s="30">
        <v>70</v>
      </c>
      <c r="F30" s="30" t="s">
        <v>47</v>
      </c>
      <c r="G30" s="30">
        <v>1</v>
      </c>
      <c r="H30" s="30" t="s">
        <v>49</v>
      </c>
      <c r="I30" s="30">
        <v>1</v>
      </c>
      <c r="J30" s="30">
        <v>24</v>
      </c>
      <c r="K30" s="30" t="s">
        <v>27</v>
      </c>
      <c r="L30" s="30">
        <v>1</v>
      </c>
      <c r="M30" s="30">
        <v>2</v>
      </c>
      <c r="N30" s="30">
        <v>17</v>
      </c>
      <c r="O30" s="30" t="s">
        <v>40</v>
      </c>
      <c r="P30" s="30">
        <v>0</v>
      </c>
    </row>
    <row r="31" spans="1:16" x14ac:dyDescent="0.2">
      <c r="A31" s="30">
        <v>30</v>
      </c>
      <c r="B31" s="30" t="s">
        <v>36</v>
      </c>
      <c r="C31" s="30">
        <v>1</v>
      </c>
      <c r="D31" s="30">
        <v>20</v>
      </c>
      <c r="E31" s="30">
        <v>100</v>
      </c>
      <c r="F31" s="30" t="s">
        <v>46</v>
      </c>
      <c r="G31" s="30">
        <v>0</v>
      </c>
      <c r="H31" s="30" t="s">
        <v>50</v>
      </c>
      <c r="I31" s="30">
        <v>0</v>
      </c>
      <c r="J31" s="30">
        <v>34</v>
      </c>
      <c r="K31" s="30" t="s">
        <v>27</v>
      </c>
      <c r="L31" s="30">
        <v>1</v>
      </c>
      <c r="M31" s="30">
        <v>4</v>
      </c>
      <c r="N31" s="30">
        <v>46</v>
      </c>
      <c r="O31" s="30" t="s">
        <v>40</v>
      </c>
      <c r="P31" s="30">
        <v>0</v>
      </c>
    </row>
    <row r="32" spans="1:16" x14ac:dyDescent="0.2">
      <c r="A32" s="30">
        <v>31</v>
      </c>
      <c r="B32" s="30" t="s">
        <v>36</v>
      </c>
      <c r="C32" s="30">
        <v>1</v>
      </c>
      <c r="D32" s="30">
        <v>27</v>
      </c>
      <c r="E32" s="30">
        <v>40</v>
      </c>
      <c r="F32" s="30" t="s">
        <v>47</v>
      </c>
      <c r="G32" s="30">
        <v>1</v>
      </c>
      <c r="H32" s="30" t="s">
        <v>50</v>
      </c>
      <c r="I32" s="30">
        <v>0</v>
      </c>
      <c r="J32" s="30">
        <v>35</v>
      </c>
      <c r="K32" s="30" t="s">
        <v>26</v>
      </c>
      <c r="L32" s="30">
        <v>0</v>
      </c>
      <c r="M32" s="30">
        <v>1</v>
      </c>
      <c r="N32" s="30">
        <v>44</v>
      </c>
      <c r="O32" s="30" t="s">
        <v>40</v>
      </c>
      <c r="P32" s="30">
        <v>0</v>
      </c>
    </row>
    <row r="33" spans="1:16" x14ac:dyDescent="0.2">
      <c r="A33" s="30">
        <v>32</v>
      </c>
      <c r="B33" s="30" t="s">
        <v>36</v>
      </c>
      <c r="C33" s="30">
        <v>1</v>
      </c>
      <c r="D33" s="30">
        <v>22</v>
      </c>
      <c r="E33" s="30">
        <v>37</v>
      </c>
      <c r="F33" s="30" t="s">
        <v>46</v>
      </c>
      <c r="G33" s="30">
        <v>0</v>
      </c>
      <c r="H33" s="30" t="s">
        <v>50</v>
      </c>
      <c r="I33" s="30">
        <v>0</v>
      </c>
      <c r="J33" s="30">
        <v>21</v>
      </c>
      <c r="K33" s="30" t="s">
        <v>27</v>
      </c>
      <c r="L33" s="30">
        <v>1</v>
      </c>
      <c r="M33" s="30">
        <v>1</v>
      </c>
      <c r="N33" s="30">
        <v>18</v>
      </c>
      <c r="O33" s="30" t="s">
        <v>41</v>
      </c>
      <c r="P33" s="30">
        <v>1</v>
      </c>
    </row>
    <row r="34" spans="1:16" x14ac:dyDescent="0.2">
      <c r="A34" s="30">
        <v>33</v>
      </c>
      <c r="B34" s="30" t="s">
        <v>36</v>
      </c>
      <c r="C34" s="30">
        <v>1</v>
      </c>
      <c r="D34" s="30">
        <v>26</v>
      </c>
      <c r="E34" s="30">
        <v>60</v>
      </c>
      <c r="F34" s="30" t="s">
        <v>46</v>
      </c>
      <c r="G34" s="30">
        <v>0</v>
      </c>
      <c r="H34" s="30" t="s">
        <v>50</v>
      </c>
      <c r="I34" s="30">
        <v>0</v>
      </c>
      <c r="J34" s="30">
        <v>28</v>
      </c>
      <c r="K34" s="30" t="s">
        <v>26</v>
      </c>
      <c r="L34" s="30">
        <v>0</v>
      </c>
      <c r="M34" s="30">
        <v>3</v>
      </c>
      <c r="N34" s="30">
        <v>17</v>
      </c>
      <c r="O34" s="30" t="s">
        <v>41</v>
      </c>
      <c r="P34" s="30">
        <v>1</v>
      </c>
    </row>
    <row r="35" spans="1:16" x14ac:dyDescent="0.2">
      <c r="A35" s="30">
        <v>34</v>
      </c>
      <c r="B35" s="30" t="s">
        <v>36</v>
      </c>
      <c r="C35" s="30">
        <v>1</v>
      </c>
      <c r="D35" s="30">
        <v>22</v>
      </c>
      <c r="E35" s="30">
        <v>84</v>
      </c>
      <c r="F35" s="30" t="s">
        <v>46</v>
      </c>
      <c r="G35" s="30">
        <v>0</v>
      </c>
      <c r="H35" s="30" t="s">
        <v>50</v>
      </c>
      <c r="I35" s="30">
        <v>0</v>
      </c>
      <c r="J35" s="30">
        <v>37</v>
      </c>
      <c r="K35" s="30" t="s">
        <v>27</v>
      </c>
      <c r="L35" s="30">
        <v>1</v>
      </c>
      <c r="M35" s="30">
        <v>6</v>
      </c>
      <c r="N35" s="30">
        <v>33</v>
      </c>
      <c r="O35" s="30" t="s">
        <v>41</v>
      </c>
      <c r="P35" s="30">
        <v>1</v>
      </c>
    </row>
    <row r="36" spans="1:16" x14ac:dyDescent="0.2">
      <c r="A36" s="30">
        <v>35</v>
      </c>
      <c r="B36" s="30" t="s">
        <v>36</v>
      </c>
      <c r="C36" s="30">
        <v>1</v>
      </c>
      <c r="D36" s="30">
        <v>21</v>
      </c>
      <c r="E36" s="30">
        <v>92</v>
      </c>
      <c r="F36" s="30" t="s">
        <v>46</v>
      </c>
      <c r="G36" s="30">
        <v>0</v>
      </c>
      <c r="H36" s="30" t="s">
        <v>49</v>
      </c>
      <c r="I36" s="30">
        <v>1</v>
      </c>
      <c r="J36" s="30">
        <v>34</v>
      </c>
      <c r="K36" s="30" t="s">
        <v>27</v>
      </c>
      <c r="L36" s="30">
        <v>1</v>
      </c>
      <c r="M36" s="30">
        <v>4</v>
      </c>
      <c r="N36" s="30">
        <v>92</v>
      </c>
      <c r="O36" s="30" t="s">
        <v>40</v>
      </c>
      <c r="P36" s="30">
        <v>0</v>
      </c>
    </row>
    <row r="37" spans="1:16" x14ac:dyDescent="0.2">
      <c r="A37" s="30">
        <v>36</v>
      </c>
      <c r="B37" s="30" t="s">
        <v>36</v>
      </c>
      <c r="C37" s="30">
        <v>1</v>
      </c>
      <c r="D37" s="30">
        <v>26</v>
      </c>
      <c r="E37" s="30">
        <v>72</v>
      </c>
      <c r="F37" s="30" t="s">
        <v>46</v>
      </c>
      <c r="G37" s="30">
        <v>0</v>
      </c>
      <c r="H37" s="30" t="s">
        <v>49</v>
      </c>
      <c r="I37" s="30">
        <v>1</v>
      </c>
      <c r="J37" s="30">
        <v>58</v>
      </c>
      <c r="K37" s="30" t="s">
        <v>26</v>
      </c>
      <c r="L37" s="30">
        <v>0</v>
      </c>
      <c r="M37" s="30">
        <v>2</v>
      </c>
      <c r="N37" s="30">
        <v>28</v>
      </c>
      <c r="O37" s="30" t="s">
        <v>41</v>
      </c>
      <c r="P37" s="30">
        <v>1</v>
      </c>
    </row>
    <row r="38" spans="1:16" x14ac:dyDescent="0.2">
      <c r="A38" s="30">
        <v>37</v>
      </c>
      <c r="B38" s="30" t="s">
        <v>36</v>
      </c>
      <c r="C38" s="30">
        <v>1</v>
      </c>
      <c r="D38" s="30">
        <v>26</v>
      </c>
      <c r="E38" s="30">
        <v>73</v>
      </c>
      <c r="F38" s="30" t="s">
        <v>46</v>
      </c>
      <c r="G38" s="30">
        <v>0</v>
      </c>
      <c r="H38" s="30" t="s">
        <v>50</v>
      </c>
      <c r="I38" s="30">
        <v>0</v>
      </c>
      <c r="J38" s="30">
        <v>75</v>
      </c>
      <c r="K38" s="30" t="s">
        <v>27</v>
      </c>
      <c r="L38" s="30">
        <v>1</v>
      </c>
      <c r="M38" s="30">
        <v>2</v>
      </c>
      <c r="N38" s="30">
        <v>20</v>
      </c>
      <c r="O38" s="30" t="s">
        <v>41</v>
      </c>
      <c r="P38" s="30">
        <v>1</v>
      </c>
    </row>
    <row r="39" spans="1:16" x14ac:dyDescent="0.2">
      <c r="A39" s="30">
        <v>38</v>
      </c>
      <c r="B39" s="30" t="s">
        <v>36</v>
      </c>
      <c r="C39" s="30">
        <v>1</v>
      </c>
      <c r="D39" s="30">
        <v>22</v>
      </c>
      <c r="E39" s="30">
        <v>123</v>
      </c>
      <c r="F39" s="30" t="s">
        <v>47</v>
      </c>
      <c r="G39" s="30">
        <v>1</v>
      </c>
      <c r="H39" s="30" t="s">
        <v>49</v>
      </c>
      <c r="I39" s="30">
        <v>1</v>
      </c>
      <c r="J39" s="30">
        <v>34</v>
      </c>
      <c r="K39" s="30" t="s">
        <v>27</v>
      </c>
      <c r="L39" s="30">
        <v>1</v>
      </c>
      <c r="M39" s="30">
        <v>6</v>
      </c>
      <c r="N39" s="30">
        <v>27</v>
      </c>
      <c r="O39" s="30" t="s">
        <v>41</v>
      </c>
      <c r="P39" s="30">
        <v>1</v>
      </c>
    </row>
    <row r="40" spans="1:16" x14ac:dyDescent="0.2">
      <c r="A40" s="30">
        <v>39</v>
      </c>
      <c r="B40" s="30" t="s">
        <v>36</v>
      </c>
      <c r="C40" s="30">
        <v>1</v>
      </c>
      <c r="D40" s="30">
        <v>26</v>
      </c>
      <c r="E40" s="30">
        <v>72</v>
      </c>
      <c r="F40" s="30" t="s">
        <v>46</v>
      </c>
      <c r="G40" s="30">
        <v>0</v>
      </c>
      <c r="H40" s="30" t="s">
        <v>49</v>
      </c>
      <c r="I40" s="30">
        <v>1</v>
      </c>
      <c r="J40" s="30">
        <v>37</v>
      </c>
      <c r="K40" s="30" t="s">
        <v>27</v>
      </c>
      <c r="L40" s="30">
        <v>1</v>
      </c>
      <c r="M40" s="30">
        <v>4</v>
      </c>
      <c r="N40" s="30">
        <v>58</v>
      </c>
      <c r="O40" s="30" t="s">
        <v>41</v>
      </c>
      <c r="P40" s="30">
        <v>1</v>
      </c>
    </row>
    <row r="41" spans="1:16" x14ac:dyDescent="0.2">
      <c r="A41" s="30">
        <v>40</v>
      </c>
      <c r="B41" s="30" t="s">
        <v>36</v>
      </c>
      <c r="C41" s="30">
        <v>1</v>
      </c>
      <c r="D41" s="30">
        <v>21</v>
      </c>
      <c r="E41" s="30">
        <v>70</v>
      </c>
      <c r="F41" s="30" t="s">
        <v>47</v>
      </c>
      <c r="G41" s="30">
        <v>1</v>
      </c>
      <c r="H41" s="30" t="s">
        <v>50</v>
      </c>
      <c r="I41" s="30">
        <v>0</v>
      </c>
      <c r="J41" s="30">
        <v>52</v>
      </c>
      <c r="K41" s="30" t="s">
        <v>27</v>
      </c>
      <c r="L41" s="30">
        <v>1</v>
      </c>
      <c r="M41" s="30">
        <v>7</v>
      </c>
      <c r="N41" s="30">
        <v>69</v>
      </c>
      <c r="O41" s="30" t="s">
        <v>40</v>
      </c>
      <c r="P41" s="30">
        <v>0</v>
      </c>
    </row>
    <row r="42" spans="1:16" x14ac:dyDescent="0.2">
      <c r="A42" s="30">
        <v>41</v>
      </c>
      <c r="B42" s="30" t="s">
        <v>36</v>
      </c>
      <c r="C42" s="30">
        <v>1</v>
      </c>
      <c r="D42" s="30">
        <v>22</v>
      </c>
      <c r="E42" s="30">
        <v>63</v>
      </c>
      <c r="F42" s="30" t="s">
        <v>46</v>
      </c>
      <c r="G42" s="30">
        <v>0</v>
      </c>
      <c r="H42" s="30" t="s">
        <v>50</v>
      </c>
      <c r="I42" s="30">
        <v>0</v>
      </c>
      <c r="J42" s="30">
        <v>22</v>
      </c>
      <c r="K42" s="30" t="s">
        <v>26</v>
      </c>
      <c r="L42" s="30">
        <v>0</v>
      </c>
      <c r="M42" s="30">
        <v>1</v>
      </c>
      <c r="N42" s="30">
        <v>38</v>
      </c>
      <c r="O42" s="30" t="s">
        <v>41</v>
      </c>
      <c r="P42" s="30">
        <v>1</v>
      </c>
    </row>
    <row r="43" spans="1:16" x14ac:dyDescent="0.2">
      <c r="A43" s="30">
        <v>42</v>
      </c>
      <c r="B43" s="30" t="s">
        <v>36</v>
      </c>
      <c r="C43" s="30">
        <v>1</v>
      </c>
      <c r="D43" s="30">
        <v>23</v>
      </c>
      <c r="E43" s="30">
        <v>76</v>
      </c>
      <c r="F43" s="30" t="s">
        <v>46</v>
      </c>
      <c r="G43" s="30">
        <v>0</v>
      </c>
      <c r="H43" s="30" t="s">
        <v>50</v>
      </c>
      <c r="I43" s="30">
        <v>0</v>
      </c>
      <c r="J43" s="30">
        <v>78</v>
      </c>
      <c r="K43" s="30" t="s">
        <v>27</v>
      </c>
      <c r="L43" s="30">
        <v>1</v>
      </c>
      <c r="M43" s="30">
        <v>1</v>
      </c>
      <c r="N43" s="30">
        <v>21</v>
      </c>
      <c r="O43" s="30" t="s">
        <v>40</v>
      </c>
      <c r="P43" s="30">
        <v>0</v>
      </c>
    </row>
    <row r="44" spans="1:16" x14ac:dyDescent="0.2">
      <c r="A44" s="30">
        <v>43</v>
      </c>
      <c r="B44" s="30" t="s">
        <v>36</v>
      </c>
      <c r="C44" s="30">
        <v>1</v>
      </c>
      <c r="D44" s="30">
        <v>20</v>
      </c>
      <c r="E44" s="30">
        <v>52</v>
      </c>
      <c r="F44" s="30" t="s">
        <v>47</v>
      </c>
      <c r="G44" s="30">
        <v>1</v>
      </c>
      <c r="H44" s="30" t="s">
        <v>50</v>
      </c>
      <c r="I44" s="30">
        <v>0</v>
      </c>
      <c r="J44" s="30">
        <v>44</v>
      </c>
      <c r="K44" s="30" t="s">
        <v>26</v>
      </c>
      <c r="L44" s="30">
        <v>0</v>
      </c>
      <c r="M44" s="30">
        <v>2</v>
      </c>
      <c r="N44" s="30">
        <v>120</v>
      </c>
      <c r="O44" s="30" t="s">
        <v>40</v>
      </c>
      <c r="P44" s="30">
        <v>0</v>
      </c>
    </row>
    <row r="45" spans="1:16" x14ac:dyDescent="0.2">
      <c r="A45" s="30">
        <v>44</v>
      </c>
      <c r="B45" s="30" t="s">
        <v>36</v>
      </c>
      <c r="C45" s="30">
        <v>1</v>
      </c>
      <c r="D45" s="30">
        <v>20</v>
      </c>
      <c r="E45" s="30">
        <v>98</v>
      </c>
      <c r="F45" s="30" t="s">
        <v>46</v>
      </c>
      <c r="G45" s="30">
        <v>0</v>
      </c>
      <c r="H45" s="30" t="s">
        <v>50</v>
      </c>
      <c r="I45" s="30">
        <v>0</v>
      </c>
      <c r="J45" s="30">
        <v>44</v>
      </c>
      <c r="K45" s="30" t="s">
        <v>27</v>
      </c>
      <c r="L45" s="30">
        <v>1</v>
      </c>
      <c r="M45" s="30">
        <v>2</v>
      </c>
      <c r="N45" s="30">
        <v>24</v>
      </c>
      <c r="O45" s="30" t="s">
        <v>40</v>
      </c>
      <c r="P45" s="30">
        <v>0</v>
      </c>
    </row>
    <row r="46" spans="1:16" x14ac:dyDescent="0.2">
      <c r="A46" s="30">
        <v>45</v>
      </c>
      <c r="B46" s="30" t="s">
        <v>36</v>
      </c>
      <c r="C46" s="30">
        <v>1</v>
      </c>
      <c r="D46" s="30">
        <v>26</v>
      </c>
      <c r="E46" s="30">
        <v>87</v>
      </c>
      <c r="F46" s="30" t="s">
        <v>47</v>
      </c>
      <c r="G46" s="30">
        <v>1</v>
      </c>
      <c r="H46" s="30" t="s">
        <v>49</v>
      </c>
      <c r="I46" s="30">
        <v>1</v>
      </c>
      <c r="J46" s="30">
        <v>21</v>
      </c>
      <c r="K46" s="30" t="s">
        <v>26</v>
      </c>
      <c r="L46" s="30">
        <v>0</v>
      </c>
      <c r="M46" s="30">
        <v>2</v>
      </c>
      <c r="N46" s="30">
        <v>21</v>
      </c>
      <c r="O46" s="30" t="s">
        <v>41</v>
      </c>
      <c r="P46" s="30">
        <v>1</v>
      </c>
    </row>
    <row r="47" spans="1:16" x14ac:dyDescent="0.2">
      <c r="A47" s="30">
        <v>46</v>
      </c>
      <c r="B47" s="30" t="s">
        <v>36</v>
      </c>
      <c r="C47" s="30">
        <v>1</v>
      </c>
      <c r="D47" s="30">
        <v>26</v>
      </c>
      <c r="E47" s="30">
        <v>97</v>
      </c>
      <c r="F47" s="30" t="s">
        <v>47</v>
      </c>
      <c r="G47" s="30">
        <v>1</v>
      </c>
      <c r="H47" s="30" t="s">
        <v>49</v>
      </c>
      <c r="I47" s="30">
        <v>1</v>
      </c>
      <c r="J47" s="30">
        <v>35</v>
      </c>
      <c r="K47" s="30" t="s">
        <v>27</v>
      </c>
      <c r="L47" s="30">
        <v>1</v>
      </c>
      <c r="M47" s="30">
        <v>8</v>
      </c>
      <c r="N47" s="30">
        <v>102</v>
      </c>
      <c r="O47" s="30" t="s">
        <v>41</v>
      </c>
      <c r="P47" s="30">
        <v>1</v>
      </c>
    </row>
    <row r="48" spans="1:16" x14ac:dyDescent="0.2">
      <c r="A48" s="30">
        <v>47</v>
      </c>
      <c r="B48" s="30" t="s">
        <v>36</v>
      </c>
      <c r="C48" s="30">
        <v>1</v>
      </c>
      <c r="D48" s="30">
        <v>21</v>
      </c>
      <c r="E48" s="30">
        <v>60</v>
      </c>
      <c r="F48" s="30" t="s">
        <v>46</v>
      </c>
      <c r="G48" s="30">
        <v>0</v>
      </c>
      <c r="H48" s="30" t="s">
        <v>50</v>
      </c>
      <c r="I48" s="30">
        <v>0</v>
      </c>
      <c r="J48" s="30">
        <v>31</v>
      </c>
      <c r="K48" s="30" t="s">
        <v>27</v>
      </c>
      <c r="L48" s="30">
        <v>1</v>
      </c>
      <c r="M48" s="30">
        <v>3</v>
      </c>
      <c r="N48" s="30">
        <v>35</v>
      </c>
      <c r="O48" s="30" t="s">
        <v>40</v>
      </c>
      <c r="P48" s="30">
        <v>0</v>
      </c>
    </row>
    <row r="49" spans="1:16" x14ac:dyDescent="0.2">
      <c r="A49" s="30">
        <v>48</v>
      </c>
      <c r="B49" s="30" t="s">
        <v>36</v>
      </c>
      <c r="C49" s="30">
        <v>1</v>
      </c>
      <c r="D49" s="30">
        <v>26</v>
      </c>
      <c r="E49" s="30">
        <v>124</v>
      </c>
      <c r="F49" s="30" t="s">
        <v>46</v>
      </c>
      <c r="G49" s="30">
        <v>0</v>
      </c>
      <c r="H49" s="30" t="s">
        <v>50</v>
      </c>
      <c r="I49" s="30">
        <v>0</v>
      </c>
      <c r="J49" s="30">
        <v>65</v>
      </c>
      <c r="K49" s="30" t="s">
        <v>26</v>
      </c>
      <c r="L49" s="30">
        <v>0</v>
      </c>
      <c r="M49" s="30">
        <v>3</v>
      </c>
      <c r="N49" s="30">
        <v>29</v>
      </c>
      <c r="O49" s="30" t="s">
        <v>41</v>
      </c>
      <c r="P49" s="30">
        <v>1</v>
      </c>
    </row>
    <row r="50" spans="1:16" x14ac:dyDescent="0.2">
      <c r="A50" s="30">
        <v>49</v>
      </c>
      <c r="B50" s="30" t="s">
        <v>36</v>
      </c>
      <c r="C50" s="30">
        <v>1</v>
      </c>
      <c r="D50" s="30">
        <v>27</v>
      </c>
      <c r="E50" s="30">
        <v>89</v>
      </c>
      <c r="F50" s="30" t="s">
        <v>46</v>
      </c>
      <c r="G50" s="30">
        <v>0</v>
      </c>
      <c r="H50" s="30" t="s">
        <v>50</v>
      </c>
      <c r="I50" s="30">
        <v>0</v>
      </c>
      <c r="J50" s="30">
        <v>54</v>
      </c>
      <c r="K50" s="30" t="s">
        <v>26</v>
      </c>
      <c r="L50" s="30">
        <v>0</v>
      </c>
      <c r="M50" s="30">
        <v>5</v>
      </c>
      <c r="N50" s="30">
        <v>97</v>
      </c>
      <c r="O50" s="30" t="s">
        <v>41</v>
      </c>
      <c r="P50" s="30">
        <v>1</v>
      </c>
    </row>
    <row r="51" spans="1:16" x14ac:dyDescent="0.2">
      <c r="A51" s="30">
        <v>50</v>
      </c>
      <c r="B51" s="30" t="s">
        <v>36</v>
      </c>
      <c r="C51" s="30">
        <v>1</v>
      </c>
      <c r="D51" s="30">
        <v>17</v>
      </c>
      <c r="E51" s="30">
        <v>67</v>
      </c>
      <c r="F51" s="30" t="s">
        <v>46</v>
      </c>
      <c r="G51" s="30">
        <v>0</v>
      </c>
      <c r="H51" s="30" t="s">
        <v>50</v>
      </c>
      <c r="I51" s="30">
        <v>0</v>
      </c>
      <c r="J51" s="30">
        <v>65</v>
      </c>
      <c r="K51" s="30" t="s">
        <v>27</v>
      </c>
      <c r="L51" s="30">
        <v>1</v>
      </c>
      <c r="M51" s="30">
        <v>2</v>
      </c>
      <c r="N51" s="30">
        <v>20</v>
      </c>
      <c r="O51" s="30" t="s">
        <v>41</v>
      </c>
      <c r="P51" s="30">
        <v>1</v>
      </c>
    </row>
    <row r="52" spans="1:16" x14ac:dyDescent="0.2">
      <c r="A52" s="30">
        <v>51</v>
      </c>
      <c r="B52" s="30" t="s">
        <v>36</v>
      </c>
      <c r="C52" s="30">
        <v>1</v>
      </c>
      <c r="D52" s="30">
        <v>24</v>
      </c>
      <c r="E52" s="30">
        <v>69</v>
      </c>
      <c r="F52" s="30" t="s">
        <v>46</v>
      </c>
      <c r="G52" s="30">
        <v>0</v>
      </c>
      <c r="H52" s="30" t="s">
        <v>50</v>
      </c>
      <c r="I52" s="30">
        <v>0</v>
      </c>
      <c r="J52" s="30">
        <v>48</v>
      </c>
      <c r="K52" s="30" t="s">
        <v>27</v>
      </c>
      <c r="L52" s="30">
        <v>1</v>
      </c>
      <c r="M52" s="30">
        <v>3</v>
      </c>
      <c r="N52" s="30">
        <v>51</v>
      </c>
      <c r="O52" s="30" t="s">
        <v>41</v>
      </c>
      <c r="P52" s="30">
        <v>1</v>
      </c>
    </row>
    <row r="53" spans="1:16" x14ac:dyDescent="0.2">
      <c r="A53" s="30">
        <v>52</v>
      </c>
      <c r="B53" s="30" t="s">
        <v>36</v>
      </c>
      <c r="C53" s="30">
        <v>1</v>
      </c>
      <c r="D53" s="30">
        <v>22</v>
      </c>
      <c r="E53" s="30">
        <v>67</v>
      </c>
      <c r="F53" s="30" t="s">
        <v>46</v>
      </c>
      <c r="G53" s="30">
        <v>0</v>
      </c>
      <c r="H53" s="30" t="s">
        <v>50</v>
      </c>
      <c r="I53" s="30">
        <v>0</v>
      </c>
      <c r="J53" s="30">
        <v>30</v>
      </c>
      <c r="K53" s="30" t="s">
        <v>27</v>
      </c>
      <c r="L53" s="30">
        <v>1</v>
      </c>
      <c r="M53" s="30">
        <v>3</v>
      </c>
      <c r="N53" s="30">
        <v>41</v>
      </c>
      <c r="O53" s="30" t="s">
        <v>41</v>
      </c>
      <c r="P53" s="30">
        <v>1</v>
      </c>
    </row>
    <row r="54" spans="1:16" x14ac:dyDescent="0.2">
      <c r="A54" s="30">
        <v>53</v>
      </c>
      <c r="B54" s="30" t="s">
        <v>36</v>
      </c>
      <c r="C54" s="30">
        <v>1</v>
      </c>
      <c r="D54" s="30">
        <v>23</v>
      </c>
      <c r="E54" s="30">
        <v>48</v>
      </c>
      <c r="F54" s="30" t="s">
        <v>46</v>
      </c>
      <c r="G54" s="30">
        <v>0</v>
      </c>
      <c r="H54" s="30" t="s">
        <v>50</v>
      </c>
      <c r="I54" s="30">
        <v>0</v>
      </c>
      <c r="J54" s="30">
        <v>52</v>
      </c>
      <c r="K54" s="30" t="s">
        <v>27</v>
      </c>
      <c r="L54" s="30">
        <v>1</v>
      </c>
      <c r="M54" s="30">
        <v>1</v>
      </c>
      <c r="N54" s="30">
        <v>88</v>
      </c>
      <c r="O54" s="30" t="s">
        <v>40</v>
      </c>
      <c r="P54" s="30">
        <v>0</v>
      </c>
    </row>
    <row r="55" spans="1:16" x14ac:dyDescent="0.2">
      <c r="A55" s="30">
        <v>54</v>
      </c>
      <c r="B55" s="30" t="s">
        <v>36</v>
      </c>
      <c r="C55" s="30">
        <v>1</v>
      </c>
      <c r="D55" s="30">
        <v>23</v>
      </c>
      <c r="E55" s="30">
        <v>50</v>
      </c>
      <c r="F55" s="30" t="s">
        <v>46</v>
      </c>
      <c r="G55" s="30">
        <v>0</v>
      </c>
      <c r="H55" s="30" t="s">
        <v>50</v>
      </c>
      <c r="I55" s="30">
        <v>0</v>
      </c>
      <c r="J55" s="30">
        <v>68</v>
      </c>
      <c r="K55" s="30" t="s">
        <v>26</v>
      </c>
      <c r="L55" s="30">
        <v>0</v>
      </c>
      <c r="M55" s="30">
        <v>1</v>
      </c>
      <c r="N55" s="30">
        <v>25</v>
      </c>
      <c r="O55" s="30" t="s">
        <v>40</v>
      </c>
      <c r="P55" s="30">
        <v>0</v>
      </c>
    </row>
    <row r="56" spans="1:16" x14ac:dyDescent="0.2">
      <c r="A56" s="30">
        <v>55</v>
      </c>
      <c r="B56" s="30" t="s">
        <v>36</v>
      </c>
      <c r="C56" s="30">
        <v>1</v>
      </c>
      <c r="D56" s="30">
        <v>24</v>
      </c>
      <c r="E56" s="30">
        <v>75</v>
      </c>
      <c r="F56" s="30" t="s">
        <v>47</v>
      </c>
      <c r="G56" s="30">
        <v>1</v>
      </c>
      <c r="H56" s="30" t="s">
        <v>49</v>
      </c>
      <c r="I56" s="30">
        <v>1</v>
      </c>
      <c r="J56" s="30">
        <v>28</v>
      </c>
      <c r="K56" s="30" t="s">
        <v>27</v>
      </c>
      <c r="L56" s="30">
        <v>1</v>
      </c>
      <c r="M56" s="30">
        <v>4</v>
      </c>
      <c r="N56" s="30">
        <v>23</v>
      </c>
      <c r="O56" s="30" t="s">
        <v>40</v>
      </c>
      <c r="P56" s="30">
        <v>0</v>
      </c>
    </row>
    <row r="57" spans="1:16" x14ac:dyDescent="0.2">
      <c r="A57" s="30">
        <v>56</v>
      </c>
      <c r="B57" s="30" t="s">
        <v>36</v>
      </c>
      <c r="C57" s="30">
        <v>1</v>
      </c>
      <c r="D57" s="30">
        <v>20</v>
      </c>
      <c r="E57" s="30">
        <v>58</v>
      </c>
      <c r="F57" s="30" t="s">
        <v>46</v>
      </c>
      <c r="G57" s="30">
        <v>0</v>
      </c>
      <c r="H57" s="30" t="s">
        <v>50</v>
      </c>
      <c r="I57" s="30">
        <v>0</v>
      </c>
      <c r="J57" s="30">
        <v>52</v>
      </c>
      <c r="K57" s="30" t="s">
        <v>27</v>
      </c>
      <c r="L57" s="30">
        <v>1</v>
      </c>
      <c r="M57" s="30">
        <v>2</v>
      </c>
      <c r="N57" s="30">
        <v>77</v>
      </c>
      <c r="O57" s="30" t="s">
        <v>40</v>
      </c>
      <c r="P57" s="30">
        <v>0</v>
      </c>
    </row>
    <row r="58" spans="1:16" x14ac:dyDescent="0.2">
      <c r="A58" s="30">
        <v>57</v>
      </c>
      <c r="B58" s="30" t="s">
        <v>36</v>
      </c>
      <c r="C58" s="30">
        <v>1</v>
      </c>
      <c r="D58" s="30">
        <v>21</v>
      </c>
      <c r="E58" s="30">
        <v>133</v>
      </c>
      <c r="F58" s="30" t="s">
        <v>46</v>
      </c>
      <c r="G58" s="30">
        <v>0</v>
      </c>
      <c r="H58" s="30" t="s">
        <v>49</v>
      </c>
      <c r="I58" s="30">
        <v>1</v>
      </c>
      <c r="J58" s="30">
        <v>20</v>
      </c>
      <c r="K58" s="30" t="s">
        <v>26</v>
      </c>
      <c r="L58" s="30">
        <v>0</v>
      </c>
      <c r="M58" s="30">
        <v>1</v>
      </c>
      <c r="N58" s="30">
        <v>9</v>
      </c>
      <c r="O58" s="30" t="s">
        <v>41</v>
      </c>
      <c r="P58" s="30">
        <v>1</v>
      </c>
    </row>
    <row r="59" spans="1:16" x14ac:dyDescent="0.2">
      <c r="A59" s="30">
        <v>58</v>
      </c>
      <c r="B59" s="30" t="s">
        <v>36</v>
      </c>
      <c r="C59" s="30">
        <v>1</v>
      </c>
      <c r="D59" s="30">
        <v>26</v>
      </c>
      <c r="E59" s="30">
        <v>87</v>
      </c>
      <c r="F59" s="30" t="s">
        <v>46</v>
      </c>
      <c r="G59" s="30">
        <v>0</v>
      </c>
      <c r="H59" s="30" t="s">
        <v>50</v>
      </c>
      <c r="I59" s="30">
        <v>0</v>
      </c>
      <c r="J59" s="30">
        <v>56</v>
      </c>
      <c r="K59" s="30" t="s">
        <v>27</v>
      </c>
      <c r="L59" s="30">
        <v>1</v>
      </c>
      <c r="M59" s="30">
        <v>4</v>
      </c>
      <c r="N59" s="30">
        <v>25</v>
      </c>
      <c r="O59" s="30" t="s">
        <v>41</v>
      </c>
      <c r="P59" s="30">
        <v>1</v>
      </c>
    </row>
    <row r="60" spans="1:16" x14ac:dyDescent="0.2">
      <c r="A60" s="30">
        <v>59</v>
      </c>
      <c r="B60" s="30" t="s">
        <v>36</v>
      </c>
      <c r="C60" s="30">
        <v>1</v>
      </c>
      <c r="D60" s="30">
        <v>26</v>
      </c>
      <c r="E60" s="30">
        <v>98</v>
      </c>
      <c r="F60" s="30" t="s">
        <v>46</v>
      </c>
      <c r="G60" s="30">
        <v>0</v>
      </c>
      <c r="H60" s="30" t="s">
        <v>50</v>
      </c>
      <c r="I60" s="30">
        <v>0</v>
      </c>
      <c r="J60" s="30">
        <v>43</v>
      </c>
      <c r="K60" s="30" t="s">
        <v>26</v>
      </c>
      <c r="L60" s="30">
        <v>0</v>
      </c>
      <c r="M60" s="30">
        <v>8</v>
      </c>
      <c r="N60" s="30">
        <v>27</v>
      </c>
      <c r="O60" s="30" t="s">
        <v>41</v>
      </c>
      <c r="P60" s="30">
        <v>1</v>
      </c>
    </row>
    <row r="61" spans="1:16" x14ac:dyDescent="0.2">
      <c r="A61" s="30">
        <v>60</v>
      </c>
      <c r="B61" s="30" t="s">
        <v>36</v>
      </c>
      <c r="C61" s="30">
        <v>1</v>
      </c>
      <c r="D61" s="30">
        <v>23</v>
      </c>
      <c r="E61" s="30">
        <v>86</v>
      </c>
      <c r="F61" s="30" t="s">
        <v>46</v>
      </c>
      <c r="G61" s="30">
        <v>0</v>
      </c>
      <c r="H61" s="30" t="s">
        <v>50</v>
      </c>
      <c r="I61" s="30">
        <v>0</v>
      </c>
      <c r="J61" s="30">
        <v>46</v>
      </c>
      <c r="K61" s="30" t="s">
        <v>27</v>
      </c>
      <c r="L61" s="30">
        <v>1</v>
      </c>
      <c r="M61" s="30">
        <v>5</v>
      </c>
      <c r="N61" s="30">
        <v>25</v>
      </c>
      <c r="O61" s="30" t="s">
        <v>40</v>
      </c>
      <c r="P61" s="30">
        <v>0</v>
      </c>
    </row>
    <row r="62" spans="1:16" x14ac:dyDescent="0.2">
      <c r="A62" s="30">
        <v>61</v>
      </c>
      <c r="B62" s="30" t="s">
        <v>36</v>
      </c>
      <c r="C62" s="30">
        <v>1</v>
      </c>
      <c r="D62" s="30">
        <v>26</v>
      </c>
      <c r="E62" s="30">
        <v>74</v>
      </c>
      <c r="F62" s="30" t="s">
        <v>47</v>
      </c>
      <c r="G62" s="30">
        <v>1</v>
      </c>
      <c r="H62" s="30" t="s">
        <v>50</v>
      </c>
      <c r="I62" s="30">
        <v>0</v>
      </c>
      <c r="J62" s="30">
        <v>30</v>
      </c>
      <c r="K62" s="30" t="s">
        <v>26</v>
      </c>
      <c r="L62" s="30">
        <v>0</v>
      </c>
      <c r="M62" s="30">
        <v>3</v>
      </c>
      <c r="N62" s="30">
        <v>24</v>
      </c>
      <c r="O62" s="30" t="s">
        <v>41</v>
      </c>
      <c r="P62" s="30">
        <v>1</v>
      </c>
    </row>
    <row r="63" spans="1:16" x14ac:dyDescent="0.2">
      <c r="A63" s="30">
        <v>62</v>
      </c>
      <c r="B63" s="30" t="s">
        <v>36</v>
      </c>
      <c r="C63" s="30">
        <v>1</v>
      </c>
      <c r="D63" s="30">
        <v>26</v>
      </c>
      <c r="E63" s="30">
        <v>88</v>
      </c>
      <c r="F63" s="30" t="s">
        <v>46</v>
      </c>
      <c r="G63" s="30">
        <v>0</v>
      </c>
      <c r="H63" s="30" t="s">
        <v>50</v>
      </c>
      <c r="I63" s="30">
        <v>0</v>
      </c>
      <c r="J63" s="30">
        <v>38</v>
      </c>
      <c r="K63" s="30" t="s">
        <v>27</v>
      </c>
      <c r="L63" s="30">
        <v>1</v>
      </c>
      <c r="M63" s="30">
        <v>3</v>
      </c>
      <c r="N63" s="30">
        <v>67</v>
      </c>
      <c r="O63" s="30" t="s">
        <v>40</v>
      </c>
      <c r="P63" s="30">
        <v>0</v>
      </c>
    </row>
    <row r="64" spans="1:16" x14ac:dyDescent="0.2">
      <c r="A64" s="30">
        <v>63</v>
      </c>
      <c r="B64" s="30" t="s">
        <v>36</v>
      </c>
      <c r="C64" s="30">
        <v>1</v>
      </c>
      <c r="D64" s="30">
        <v>24</v>
      </c>
      <c r="E64" s="30">
        <v>79</v>
      </c>
      <c r="F64" s="30" t="s">
        <v>46</v>
      </c>
      <c r="G64" s="30">
        <v>0</v>
      </c>
      <c r="H64" s="30" t="s">
        <v>49</v>
      </c>
      <c r="I64" s="30">
        <v>1</v>
      </c>
      <c r="J64" s="30">
        <v>30</v>
      </c>
      <c r="K64" s="30" t="s">
        <v>27</v>
      </c>
      <c r="L64" s="30">
        <v>1</v>
      </c>
      <c r="M64" s="30">
        <v>4</v>
      </c>
      <c r="N64" s="30">
        <v>24</v>
      </c>
      <c r="O64" s="30" t="s">
        <v>41</v>
      </c>
      <c r="P64" s="30">
        <v>1</v>
      </c>
    </row>
    <row r="65" spans="1:16" x14ac:dyDescent="0.2">
      <c r="A65" s="30">
        <v>64</v>
      </c>
      <c r="B65" s="30" t="s">
        <v>36</v>
      </c>
      <c r="C65" s="30">
        <v>1</v>
      </c>
      <c r="D65" s="30">
        <v>22</v>
      </c>
      <c r="E65" s="30">
        <v>58</v>
      </c>
      <c r="F65" s="30" t="s">
        <v>46</v>
      </c>
      <c r="G65" s="30">
        <v>0</v>
      </c>
      <c r="H65" s="30" t="s">
        <v>50</v>
      </c>
      <c r="I65" s="30">
        <v>0</v>
      </c>
      <c r="J65" s="30">
        <v>75</v>
      </c>
      <c r="K65" s="30" t="s">
        <v>27</v>
      </c>
      <c r="L65" s="30">
        <v>1</v>
      </c>
      <c r="M65" s="30">
        <v>1</v>
      </c>
      <c r="N65" s="30">
        <v>34</v>
      </c>
      <c r="O65" s="30" t="s">
        <v>41</v>
      </c>
      <c r="P65" s="30">
        <v>1</v>
      </c>
    </row>
    <row r="66" spans="1:16" x14ac:dyDescent="0.2">
      <c r="A66" s="30">
        <v>65</v>
      </c>
      <c r="B66" s="30" t="s">
        <v>36</v>
      </c>
      <c r="C66" s="30">
        <v>1</v>
      </c>
      <c r="D66" s="30">
        <v>26</v>
      </c>
      <c r="E66" s="30">
        <v>105</v>
      </c>
      <c r="F66" s="30" t="s">
        <v>46</v>
      </c>
      <c r="G66" s="30">
        <v>0</v>
      </c>
      <c r="H66" s="30" t="s">
        <v>50</v>
      </c>
      <c r="I66" s="30">
        <v>0</v>
      </c>
      <c r="J66" s="30">
        <v>73</v>
      </c>
      <c r="K66" s="30" t="s">
        <v>27</v>
      </c>
      <c r="L66" s="30">
        <v>1</v>
      </c>
      <c r="M66" s="30">
        <v>2</v>
      </c>
      <c r="N66" s="30">
        <v>29</v>
      </c>
      <c r="O66" s="30" t="s">
        <v>40</v>
      </c>
      <c r="P66" s="30">
        <v>0</v>
      </c>
    </row>
    <row r="67" spans="1:16" x14ac:dyDescent="0.2">
      <c r="A67" s="30">
        <v>66</v>
      </c>
      <c r="B67" s="30" t="s">
        <v>36</v>
      </c>
      <c r="C67" s="30">
        <v>1</v>
      </c>
      <c r="D67" s="30">
        <v>25</v>
      </c>
      <c r="E67" s="30">
        <v>97</v>
      </c>
      <c r="F67" s="30" t="s">
        <v>46</v>
      </c>
      <c r="G67" s="30">
        <v>0</v>
      </c>
      <c r="H67" s="30" t="s">
        <v>50</v>
      </c>
      <c r="I67" s="30">
        <v>0</v>
      </c>
      <c r="J67" s="30">
        <v>44</v>
      </c>
      <c r="K67" s="30" t="s">
        <v>26</v>
      </c>
      <c r="L67" s="30">
        <v>0</v>
      </c>
      <c r="M67" s="30">
        <v>9</v>
      </c>
      <c r="N67" s="30">
        <v>45</v>
      </c>
      <c r="O67" s="30" t="s">
        <v>40</v>
      </c>
      <c r="P67" s="30">
        <v>0</v>
      </c>
    </row>
    <row r="68" spans="1:16" x14ac:dyDescent="0.2">
      <c r="A68" s="30">
        <v>67</v>
      </c>
      <c r="B68" s="30" t="s">
        <v>36</v>
      </c>
      <c r="C68" s="30">
        <v>1</v>
      </c>
      <c r="D68" s="30">
        <v>24</v>
      </c>
      <c r="E68" s="30">
        <v>100</v>
      </c>
      <c r="F68" s="30" t="s">
        <v>46</v>
      </c>
      <c r="G68" s="30">
        <v>0</v>
      </c>
      <c r="H68" s="30" t="s">
        <v>49</v>
      </c>
      <c r="I68" s="30">
        <v>1</v>
      </c>
      <c r="J68" s="30">
        <v>39</v>
      </c>
      <c r="K68" s="30" t="s">
        <v>27</v>
      </c>
      <c r="L68" s="30">
        <v>1</v>
      </c>
      <c r="M68" s="30">
        <v>4</v>
      </c>
      <c r="N68" s="30">
        <v>28</v>
      </c>
      <c r="O68" s="30" t="s">
        <v>41</v>
      </c>
      <c r="P68" s="30">
        <v>1</v>
      </c>
    </row>
    <row r="69" spans="1:16" x14ac:dyDescent="0.2">
      <c r="A69" s="30">
        <v>68</v>
      </c>
      <c r="B69" s="30" t="s">
        <v>36</v>
      </c>
      <c r="C69" s="30">
        <v>1</v>
      </c>
      <c r="D69" s="30">
        <v>24</v>
      </c>
      <c r="E69" s="30">
        <v>99</v>
      </c>
      <c r="F69" s="30" t="s">
        <v>47</v>
      </c>
      <c r="G69" s="30">
        <v>1</v>
      </c>
      <c r="H69" s="30" t="s">
        <v>49</v>
      </c>
      <c r="I69" s="30">
        <v>1</v>
      </c>
      <c r="J69" s="30">
        <v>34</v>
      </c>
      <c r="K69" s="30" t="s">
        <v>27</v>
      </c>
      <c r="L69" s="30">
        <v>1</v>
      </c>
      <c r="M69" s="30">
        <v>3</v>
      </c>
      <c r="N69" s="30">
        <v>47</v>
      </c>
      <c r="O69" s="30" t="s">
        <v>41</v>
      </c>
      <c r="P69" s="30">
        <v>1</v>
      </c>
    </row>
    <row r="70" spans="1:16" x14ac:dyDescent="0.2">
      <c r="A70" s="30">
        <v>69</v>
      </c>
      <c r="B70" s="30" t="s">
        <v>36</v>
      </c>
      <c r="C70" s="30">
        <v>1</v>
      </c>
      <c r="D70" s="30">
        <v>25</v>
      </c>
      <c r="E70" s="30">
        <v>86</v>
      </c>
      <c r="F70" s="30" t="s">
        <v>46</v>
      </c>
      <c r="G70" s="30">
        <v>0</v>
      </c>
      <c r="H70" s="30" t="s">
        <v>49</v>
      </c>
      <c r="I70" s="30">
        <v>1</v>
      </c>
      <c r="J70" s="30">
        <v>69</v>
      </c>
      <c r="K70" s="30" t="s">
        <v>26</v>
      </c>
      <c r="L70" s="30">
        <v>0</v>
      </c>
      <c r="M70" s="30">
        <v>2</v>
      </c>
      <c r="N70" s="30">
        <v>27</v>
      </c>
      <c r="O70" s="30" t="s">
        <v>41</v>
      </c>
      <c r="P70" s="30">
        <v>1</v>
      </c>
    </row>
    <row r="71" spans="1:16" x14ac:dyDescent="0.2">
      <c r="A71" s="30">
        <v>70</v>
      </c>
      <c r="B71" s="30" t="s">
        <v>36</v>
      </c>
      <c r="C71" s="30">
        <v>1</v>
      </c>
      <c r="D71" s="30">
        <v>25</v>
      </c>
      <c r="E71" s="30">
        <v>65</v>
      </c>
      <c r="F71" s="30" t="s">
        <v>46</v>
      </c>
      <c r="G71" s="30">
        <v>0</v>
      </c>
      <c r="H71" s="30" t="s">
        <v>50</v>
      </c>
      <c r="I71" s="30">
        <v>0</v>
      </c>
      <c r="J71" s="30">
        <v>84</v>
      </c>
      <c r="K71" s="30" t="s">
        <v>27</v>
      </c>
      <c r="L71" s="30">
        <v>1</v>
      </c>
      <c r="M71" s="30">
        <v>2</v>
      </c>
      <c r="N71" s="30">
        <v>24</v>
      </c>
      <c r="O71" s="30" t="s">
        <v>40</v>
      </c>
      <c r="P71" s="30">
        <v>0</v>
      </c>
    </row>
    <row r="72" spans="1:16" x14ac:dyDescent="0.2">
      <c r="A72" s="30">
        <v>71</v>
      </c>
      <c r="B72" s="30" t="s">
        <v>36</v>
      </c>
      <c r="C72" s="30">
        <v>1</v>
      </c>
      <c r="D72" s="30">
        <v>24</v>
      </c>
      <c r="E72" s="30">
        <v>49</v>
      </c>
      <c r="F72" s="30" t="s">
        <v>46</v>
      </c>
      <c r="G72" s="30">
        <v>0</v>
      </c>
      <c r="H72" s="30" t="s">
        <v>50</v>
      </c>
      <c r="I72" s="30">
        <v>0</v>
      </c>
      <c r="J72" s="30">
        <v>29</v>
      </c>
      <c r="K72" s="30" t="s">
        <v>26</v>
      </c>
      <c r="L72" s="30">
        <v>0</v>
      </c>
      <c r="M72" s="30">
        <v>1</v>
      </c>
      <c r="N72" s="30">
        <v>34</v>
      </c>
      <c r="O72" s="30" t="s">
        <v>40</v>
      </c>
      <c r="P72" s="30">
        <v>0</v>
      </c>
    </row>
    <row r="73" spans="1:16" x14ac:dyDescent="0.2">
      <c r="A73" s="30">
        <v>72</v>
      </c>
      <c r="B73" s="30" t="s">
        <v>36</v>
      </c>
      <c r="C73" s="30">
        <v>1</v>
      </c>
      <c r="D73" s="30">
        <v>21</v>
      </c>
      <c r="E73" s="30">
        <v>51</v>
      </c>
      <c r="F73" s="30" t="s">
        <v>46</v>
      </c>
      <c r="G73" s="30">
        <v>0</v>
      </c>
      <c r="H73" s="30" t="s">
        <v>50</v>
      </c>
      <c r="I73" s="30">
        <v>0</v>
      </c>
      <c r="J73" s="30">
        <v>21</v>
      </c>
      <c r="K73" s="30" t="s">
        <v>26</v>
      </c>
      <c r="L73" s="30">
        <v>0</v>
      </c>
      <c r="M73" s="30">
        <v>1</v>
      </c>
      <c r="N73" s="30">
        <v>20</v>
      </c>
      <c r="O73" s="30" t="s">
        <v>41</v>
      </c>
      <c r="P73" s="30">
        <v>1</v>
      </c>
    </row>
    <row r="74" spans="1:16" x14ac:dyDescent="0.2">
      <c r="A74" s="30">
        <v>73</v>
      </c>
      <c r="B74" s="30" t="s">
        <v>36</v>
      </c>
      <c r="C74" s="30">
        <v>1</v>
      </c>
      <c r="D74" s="30">
        <v>27</v>
      </c>
      <c r="E74" s="30">
        <v>97</v>
      </c>
      <c r="F74" s="30" t="s">
        <v>46</v>
      </c>
      <c r="G74" s="30">
        <v>0</v>
      </c>
      <c r="H74" s="30" t="s">
        <v>49</v>
      </c>
      <c r="I74" s="30">
        <v>1</v>
      </c>
      <c r="J74" s="30">
        <v>61</v>
      </c>
      <c r="K74" s="30" t="s">
        <v>27</v>
      </c>
      <c r="L74" s="30">
        <v>1</v>
      </c>
      <c r="M74" s="30">
        <v>2</v>
      </c>
      <c r="N74" s="30">
        <v>29</v>
      </c>
      <c r="O74" s="30" t="s">
        <v>40</v>
      </c>
      <c r="P74" s="30">
        <v>0</v>
      </c>
    </row>
    <row r="75" spans="1:16" x14ac:dyDescent="0.2">
      <c r="A75" s="30">
        <v>74</v>
      </c>
      <c r="B75" s="30" t="s">
        <v>36</v>
      </c>
      <c r="C75" s="30">
        <v>1</v>
      </c>
      <c r="D75" s="30">
        <v>26</v>
      </c>
      <c r="E75" s="30">
        <v>89</v>
      </c>
      <c r="F75" s="30" t="s">
        <v>46</v>
      </c>
      <c r="G75" s="30">
        <v>0</v>
      </c>
      <c r="H75" s="30" t="s">
        <v>50</v>
      </c>
      <c r="I75" s="30">
        <v>0</v>
      </c>
      <c r="J75" s="30">
        <v>56</v>
      </c>
      <c r="K75" s="30" t="s">
        <v>26</v>
      </c>
      <c r="L75" s="30">
        <v>0</v>
      </c>
      <c r="M75" s="30">
        <v>2</v>
      </c>
      <c r="N75" s="30">
        <v>28</v>
      </c>
      <c r="O75" s="30" t="s">
        <v>40</v>
      </c>
      <c r="P75" s="30">
        <v>0</v>
      </c>
    </row>
    <row r="76" spans="1:16" x14ac:dyDescent="0.2">
      <c r="A76" s="30">
        <v>75</v>
      </c>
      <c r="B76" s="30" t="s">
        <v>36</v>
      </c>
      <c r="C76" s="30">
        <v>1</v>
      </c>
      <c r="D76" s="30">
        <v>23</v>
      </c>
      <c r="E76" s="30">
        <v>100</v>
      </c>
      <c r="F76" s="30" t="s">
        <v>46</v>
      </c>
      <c r="G76" s="30">
        <v>0</v>
      </c>
      <c r="H76" s="30" t="s">
        <v>50</v>
      </c>
      <c r="I76" s="30">
        <v>0</v>
      </c>
      <c r="J76" s="30">
        <v>31</v>
      </c>
      <c r="K76" s="30" t="s">
        <v>27</v>
      </c>
      <c r="L76" s="30">
        <v>1</v>
      </c>
      <c r="M76" s="30">
        <v>5</v>
      </c>
      <c r="N76" s="30">
        <v>56</v>
      </c>
      <c r="O76" s="30" t="s">
        <v>41</v>
      </c>
      <c r="P76" s="30">
        <v>1</v>
      </c>
    </row>
    <row r="77" spans="1:16" x14ac:dyDescent="0.2">
      <c r="A77" s="30">
        <v>76</v>
      </c>
      <c r="B77" s="30" t="s">
        <v>36</v>
      </c>
      <c r="C77" s="30">
        <v>1</v>
      </c>
      <c r="D77" s="30">
        <v>22</v>
      </c>
      <c r="E77" s="30">
        <v>70</v>
      </c>
      <c r="F77" s="30" t="s">
        <v>46</v>
      </c>
      <c r="G77" s="30">
        <v>0</v>
      </c>
      <c r="H77" s="30" t="s">
        <v>49</v>
      </c>
      <c r="I77" s="30">
        <v>1</v>
      </c>
      <c r="J77" s="30">
        <v>28</v>
      </c>
      <c r="K77" s="30" t="s">
        <v>27</v>
      </c>
      <c r="L77" s="30">
        <v>1</v>
      </c>
      <c r="M77" s="30">
        <v>4</v>
      </c>
      <c r="N77" s="30">
        <v>25</v>
      </c>
      <c r="O77" s="30" t="s">
        <v>41</v>
      </c>
      <c r="P77" s="30">
        <v>1</v>
      </c>
    </row>
    <row r="78" spans="1:16" x14ac:dyDescent="0.2">
      <c r="A78" s="30">
        <v>77</v>
      </c>
      <c r="B78" s="30" t="s">
        <v>36</v>
      </c>
      <c r="C78" s="30">
        <v>1</v>
      </c>
      <c r="D78" s="30">
        <v>23</v>
      </c>
      <c r="E78" s="30">
        <v>73</v>
      </c>
      <c r="F78" s="30" t="s">
        <v>46</v>
      </c>
      <c r="G78" s="30">
        <v>0</v>
      </c>
      <c r="H78" s="30" t="s">
        <v>50</v>
      </c>
      <c r="I78" s="30">
        <v>0</v>
      </c>
      <c r="J78" s="30">
        <v>43</v>
      </c>
      <c r="K78" s="30" t="s">
        <v>27</v>
      </c>
      <c r="L78" s="30">
        <v>1</v>
      </c>
      <c r="M78" s="30">
        <v>3</v>
      </c>
      <c r="N78" s="30">
        <v>55</v>
      </c>
      <c r="O78" s="30" t="s">
        <v>40</v>
      </c>
      <c r="P78" s="30">
        <v>0</v>
      </c>
    </row>
    <row r="79" spans="1:16" x14ac:dyDescent="0.2">
      <c r="A79" s="30">
        <v>78</v>
      </c>
      <c r="B79" s="30" t="s">
        <v>36</v>
      </c>
      <c r="C79" s="30">
        <v>1</v>
      </c>
      <c r="D79" s="30">
        <v>21</v>
      </c>
      <c r="E79" s="30">
        <v>35</v>
      </c>
      <c r="F79" s="30" t="s">
        <v>46</v>
      </c>
      <c r="G79" s="30">
        <v>0</v>
      </c>
      <c r="H79" s="30" t="s">
        <v>50</v>
      </c>
      <c r="I79" s="30">
        <v>0</v>
      </c>
      <c r="J79" s="30">
        <v>37</v>
      </c>
      <c r="K79" s="30" t="s">
        <v>26</v>
      </c>
      <c r="L79" s="30">
        <v>0</v>
      </c>
      <c r="M79" s="30">
        <v>1</v>
      </c>
      <c r="N79" s="30">
        <v>73</v>
      </c>
      <c r="O79" s="30" t="s">
        <v>41</v>
      </c>
      <c r="P79" s="30">
        <v>1</v>
      </c>
    </row>
    <row r="80" spans="1:16" x14ac:dyDescent="0.2">
      <c r="A80" s="30">
        <v>79</v>
      </c>
      <c r="B80" s="30" t="s">
        <v>36</v>
      </c>
      <c r="C80" s="30">
        <v>1</v>
      </c>
      <c r="D80" s="30">
        <v>27</v>
      </c>
      <c r="E80" s="30">
        <v>68</v>
      </c>
      <c r="F80" s="30" t="s">
        <v>46</v>
      </c>
      <c r="G80" s="30">
        <v>0</v>
      </c>
      <c r="H80" s="30" t="s">
        <v>49</v>
      </c>
      <c r="I80" s="30">
        <v>1</v>
      </c>
      <c r="J80" s="30">
        <v>35</v>
      </c>
      <c r="K80" s="30" t="s">
        <v>26</v>
      </c>
      <c r="L80" s="30">
        <v>0</v>
      </c>
      <c r="M80" s="30">
        <v>4</v>
      </c>
      <c r="N80" s="30">
        <v>56</v>
      </c>
      <c r="O80" s="30" t="s">
        <v>41</v>
      </c>
      <c r="P80" s="30">
        <v>1</v>
      </c>
    </row>
    <row r="81" spans="1:16" x14ac:dyDescent="0.2">
      <c r="A81" s="30">
        <v>80</v>
      </c>
      <c r="B81" s="30" t="s">
        <v>36</v>
      </c>
      <c r="C81" s="30">
        <v>1</v>
      </c>
      <c r="D81" s="30">
        <v>20</v>
      </c>
      <c r="E81" s="30">
        <v>89</v>
      </c>
      <c r="F81" s="30" t="s">
        <v>46</v>
      </c>
      <c r="G81" s="30">
        <v>0</v>
      </c>
      <c r="H81" s="30" t="s">
        <v>50</v>
      </c>
      <c r="I81" s="30">
        <v>0</v>
      </c>
      <c r="J81" s="30">
        <v>42</v>
      </c>
      <c r="K81" s="30" t="s">
        <v>27</v>
      </c>
      <c r="L81" s="30">
        <v>1</v>
      </c>
      <c r="M81" s="30">
        <v>5</v>
      </c>
      <c r="N81" s="30">
        <v>28</v>
      </c>
      <c r="O81" s="30" t="s">
        <v>40</v>
      </c>
      <c r="P81" s="30">
        <v>0</v>
      </c>
    </row>
    <row r="82" spans="1:16" x14ac:dyDescent="0.2">
      <c r="A82" s="30">
        <v>81</v>
      </c>
      <c r="B82" s="30" t="s">
        <v>36</v>
      </c>
      <c r="C82" s="30">
        <v>1</v>
      </c>
      <c r="D82" s="30">
        <v>19</v>
      </c>
      <c r="E82" s="30">
        <v>42</v>
      </c>
      <c r="F82" s="30" t="s">
        <v>46</v>
      </c>
      <c r="G82" s="30">
        <v>0</v>
      </c>
      <c r="H82" s="30" t="s">
        <v>50</v>
      </c>
      <c r="I82" s="30">
        <v>0</v>
      </c>
      <c r="J82" s="30">
        <v>24</v>
      </c>
      <c r="K82" s="30" t="s">
        <v>27</v>
      </c>
      <c r="L82" s="30">
        <v>1</v>
      </c>
      <c r="M82" s="30">
        <v>2</v>
      </c>
      <c r="N82" s="30">
        <v>21</v>
      </c>
      <c r="O82" s="30" t="s">
        <v>40</v>
      </c>
      <c r="P82" s="30">
        <v>0</v>
      </c>
    </row>
    <row r="83" spans="1:16" x14ac:dyDescent="0.2">
      <c r="A83" s="30">
        <v>82</v>
      </c>
      <c r="B83" s="30" t="s">
        <v>36</v>
      </c>
      <c r="C83" s="30">
        <v>1</v>
      </c>
      <c r="D83" s="30">
        <v>20</v>
      </c>
      <c r="E83" s="30">
        <v>96</v>
      </c>
      <c r="F83" s="30" t="s">
        <v>46</v>
      </c>
      <c r="G83" s="30">
        <v>0</v>
      </c>
      <c r="H83" s="30" t="s">
        <v>50</v>
      </c>
      <c r="I83" s="30">
        <v>0</v>
      </c>
      <c r="J83" s="30">
        <v>42</v>
      </c>
      <c r="K83" s="30" t="s">
        <v>27</v>
      </c>
      <c r="L83" s="30">
        <v>1</v>
      </c>
      <c r="M83" s="30">
        <v>5</v>
      </c>
      <c r="N83" s="30">
        <v>23</v>
      </c>
      <c r="O83" s="30" t="s">
        <v>40</v>
      </c>
      <c r="P83" s="30">
        <v>0</v>
      </c>
    </row>
    <row r="84" spans="1:16" x14ac:dyDescent="0.2">
      <c r="A84" s="30">
        <v>83</v>
      </c>
      <c r="B84" s="30" t="s">
        <v>36</v>
      </c>
      <c r="C84" s="30">
        <v>1</v>
      </c>
      <c r="D84" s="30">
        <v>21</v>
      </c>
      <c r="E84" s="30">
        <v>53</v>
      </c>
      <c r="F84" s="30" t="s">
        <v>46</v>
      </c>
      <c r="G84" s="30">
        <v>0</v>
      </c>
      <c r="H84" s="30" t="s">
        <v>49</v>
      </c>
      <c r="I84" s="30">
        <v>1</v>
      </c>
      <c r="J84" s="30">
        <v>33</v>
      </c>
      <c r="K84" s="30" t="s">
        <v>26</v>
      </c>
      <c r="L84" s="30">
        <v>0</v>
      </c>
      <c r="M84" s="30">
        <v>1</v>
      </c>
      <c r="N84" s="30">
        <v>45</v>
      </c>
      <c r="O84" s="30" t="s">
        <v>41</v>
      </c>
      <c r="P84" s="30">
        <v>1</v>
      </c>
    </row>
    <row r="85" spans="1:16" x14ac:dyDescent="0.2">
      <c r="A85" s="30">
        <v>84</v>
      </c>
      <c r="B85" s="30" t="s">
        <v>36</v>
      </c>
      <c r="C85" s="30">
        <v>1</v>
      </c>
      <c r="D85" s="30">
        <v>18</v>
      </c>
      <c r="E85" s="30">
        <v>50</v>
      </c>
      <c r="F85" s="30" t="s">
        <v>47</v>
      </c>
      <c r="G85" s="30">
        <v>1</v>
      </c>
      <c r="H85" s="30" t="s">
        <v>50</v>
      </c>
      <c r="I85" s="30">
        <v>0</v>
      </c>
      <c r="J85" s="30">
        <v>50</v>
      </c>
      <c r="K85" s="30" t="s">
        <v>27</v>
      </c>
      <c r="L85" s="30">
        <v>1</v>
      </c>
      <c r="M85" s="30">
        <v>7</v>
      </c>
      <c r="N85" s="30">
        <v>47</v>
      </c>
      <c r="O85" s="30" t="s">
        <v>41</v>
      </c>
      <c r="P85" s="30">
        <v>1</v>
      </c>
    </row>
    <row r="86" spans="1:16" x14ac:dyDescent="0.2">
      <c r="A86" s="30">
        <v>85</v>
      </c>
      <c r="B86" s="30" t="s">
        <v>36</v>
      </c>
      <c r="C86" s="30">
        <v>1</v>
      </c>
      <c r="D86" s="30">
        <v>27</v>
      </c>
      <c r="E86" s="30">
        <v>31</v>
      </c>
      <c r="F86" s="30" t="s">
        <v>46</v>
      </c>
      <c r="G86" s="30">
        <v>0</v>
      </c>
      <c r="H86" s="30" t="s">
        <v>50</v>
      </c>
      <c r="I86" s="30">
        <v>0</v>
      </c>
      <c r="J86" s="30">
        <v>39</v>
      </c>
      <c r="K86" s="30" t="s">
        <v>26</v>
      </c>
      <c r="L86" s="30">
        <v>0</v>
      </c>
      <c r="M86" s="30">
        <v>1</v>
      </c>
      <c r="N86" s="30">
        <v>34</v>
      </c>
      <c r="O86" s="30" t="s">
        <v>40</v>
      </c>
      <c r="P86" s="30">
        <v>0</v>
      </c>
    </row>
    <row r="87" spans="1:16" x14ac:dyDescent="0.2">
      <c r="A87" s="30">
        <v>86</v>
      </c>
      <c r="B87" s="30" t="s">
        <v>36</v>
      </c>
      <c r="C87" s="30">
        <v>1</v>
      </c>
      <c r="D87" s="30">
        <v>23</v>
      </c>
      <c r="E87" s="30">
        <v>98</v>
      </c>
      <c r="F87" s="30" t="s">
        <v>46</v>
      </c>
      <c r="G87" s="30">
        <v>0</v>
      </c>
      <c r="H87" s="30" t="s">
        <v>49</v>
      </c>
      <c r="I87" s="30">
        <v>1</v>
      </c>
      <c r="J87" s="30">
        <v>50</v>
      </c>
      <c r="K87" s="30" t="s">
        <v>27</v>
      </c>
      <c r="L87" s="30">
        <v>1</v>
      </c>
      <c r="M87" s="30">
        <v>3</v>
      </c>
      <c r="N87" s="30">
        <v>31</v>
      </c>
      <c r="O87" s="30" t="s">
        <v>40</v>
      </c>
      <c r="P87" s="30">
        <v>0</v>
      </c>
    </row>
    <row r="88" spans="1:16" x14ac:dyDescent="0.2">
      <c r="A88" s="30">
        <v>87</v>
      </c>
      <c r="B88" s="30" t="s">
        <v>36</v>
      </c>
      <c r="C88" s="30">
        <v>1</v>
      </c>
      <c r="D88" s="30">
        <v>25</v>
      </c>
      <c r="E88" s="30">
        <v>65</v>
      </c>
      <c r="F88" s="30" t="s">
        <v>47</v>
      </c>
      <c r="G88" s="30">
        <v>1</v>
      </c>
      <c r="H88" s="30" t="s">
        <v>49</v>
      </c>
      <c r="I88" s="30">
        <v>1</v>
      </c>
      <c r="J88" s="30">
        <v>31</v>
      </c>
      <c r="K88" s="30" t="s">
        <v>26</v>
      </c>
      <c r="L88" s="30">
        <v>0</v>
      </c>
      <c r="M88" s="30">
        <v>4</v>
      </c>
      <c r="N88" s="30">
        <v>26</v>
      </c>
      <c r="O88" s="30" t="s">
        <v>41</v>
      </c>
      <c r="P88" s="30">
        <v>1</v>
      </c>
    </row>
    <row r="89" spans="1:16" x14ac:dyDescent="0.2">
      <c r="A89" s="30">
        <v>88</v>
      </c>
      <c r="B89" s="30" t="s">
        <v>36</v>
      </c>
      <c r="C89" s="30">
        <v>1</v>
      </c>
      <c r="D89" s="30">
        <v>25</v>
      </c>
      <c r="E89" s="30">
        <v>84</v>
      </c>
      <c r="F89" s="30" t="s">
        <v>47</v>
      </c>
      <c r="G89" s="30">
        <v>1</v>
      </c>
      <c r="H89" s="30" t="s">
        <v>50</v>
      </c>
      <c r="I89" s="30">
        <v>0</v>
      </c>
      <c r="J89" s="30">
        <v>18</v>
      </c>
      <c r="K89" s="30" t="s">
        <v>26</v>
      </c>
      <c r="L89" s="30">
        <v>0</v>
      </c>
      <c r="M89" s="30">
        <v>2</v>
      </c>
      <c r="N89" s="30">
        <v>7</v>
      </c>
      <c r="O89" s="30" t="s">
        <v>41</v>
      </c>
      <c r="P89" s="30">
        <v>1</v>
      </c>
    </row>
    <row r="90" spans="1:16" x14ac:dyDescent="0.2">
      <c r="A90" s="30">
        <v>89</v>
      </c>
      <c r="B90" s="30" t="s">
        <v>36</v>
      </c>
      <c r="C90" s="30">
        <v>1</v>
      </c>
      <c r="D90" s="30">
        <v>27</v>
      </c>
      <c r="E90" s="30">
        <v>50</v>
      </c>
      <c r="F90" s="30" t="s">
        <v>46</v>
      </c>
      <c r="G90" s="30">
        <v>0</v>
      </c>
      <c r="H90" s="30" t="s">
        <v>50</v>
      </c>
      <c r="I90" s="30">
        <v>0</v>
      </c>
      <c r="J90" s="30">
        <v>34</v>
      </c>
      <c r="K90" s="30" t="s">
        <v>27</v>
      </c>
      <c r="L90" s="30">
        <v>1</v>
      </c>
      <c r="M90" s="30">
        <v>4</v>
      </c>
      <c r="N90" s="30">
        <v>24</v>
      </c>
      <c r="O90" s="30" t="s">
        <v>41</v>
      </c>
      <c r="P90" s="30">
        <v>1</v>
      </c>
    </row>
    <row r="91" spans="1:16" x14ac:dyDescent="0.2">
      <c r="A91" s="30">
        <v>90</v>
      </c>
      <c r="B91" s="30" t="s">
        <v>36</v>
      </c>
      <c r="C91" s="30">
        <v>1</v>
      </c>
      <c r="D91" s="30">
        <v>22</v>
      </c>
      <c r="E91" s="30">
        <v>63</v>
      </c>
      <c r="F91" s="30" t="s">
        <v>46</v>
      </c>
      <c r="G91" s="30">
        <v>0</v>
      </c>
      <c r="H91" s="30" t="s">
        <v>50</v>
      </c>
      <c r="I91" s="30">
        <v>0</v>
      </c>
      <c r="J91" s="30">
        <v>21</v>
      </c>
      <c r="K91" s="30" t="s">
        <v>26</v>
      </c>
      <c r="L91" s="30">
        <v>0</v>
      </c>
      <c r="M91" s="30">
        <v>2</v>
      </c>
      <c r="N91" s="30">
        <v>21</v>
      </c>
      <c r="O91" s="30" t="s">
        <v>41</v>
      </c>
      <c r="P91" s="30">
        <v>1</v>
      </c>
    </row>
    <row r="92" spans="1:16" x14ac:dyDescent="0.2">
      <c r="A92" s="30">
        <v>91</v>
      </c>
      <c r="B92" s="30" t="s">
        <v>36</v>
      </c>
      <c r="C92" s="30">
        <v>1</v>
      </c>
      <c r="D92" s="30">
        <v>27</v>
      </c>
      <c r="E92" s="30">
        <v>104</v>
      </c>
      <c r="F92" s="30" t="s">
        <v>46</v>
      </c>
      <c r="G92" s="30">
        <v>0</v>
      </c>
      <c r="H92" s="30" t="s">
        <v>50</v>
      </c>
      <c r="I92" s="30">
        <v>0</v>
      </c>
      <c r="J92" s="30">
        <v>32</v>
      </c>
      <c r="K92" s="30" t="s">
        <v>27</v>
      </c>
      <c r="L92" s="30">
        <v>1</v>
      </c>
      <c r="M92" s="30">
        <v>8</v>
      </c>
      <c r="N92" s="30">
        <v>51</v>
      </c>
      <c r="O92" s="30" t="s">
        <v>41</v>
      </c>
      <c r="P92" s="30">
        <v>1</v>
      </c>
    </row>
    <row r="93" spans="1:16" x14ac:dyDescent="0.2">
      <c r="A93" s="30">
        <v>92</v>
      </c>
      <c r="B93" s="30" t="s">
        <v>36</v>
      </c>
      <c r="C93" s="30">
        <v>1</v>
      </c>
      <c r="D93" s="30">
        <v>23</v>
      </c>
      <c r="E93" s="30">
        <v>73</v>
      </c>
      <c r="F93" s="30" t="s">
        <v>46</v>
      </c>
      <c r="G93" s="30">
        <v>0</v>
      </c>
      <c r="H93" s="30" t="s">
        <v>49</v>
      </c>
      <c r="I93" s="30">
        <v>1</v>
      </c>
      <c r="J93" s="30">
        <v>61</v>
      </c>
      <c r="K93" s="30" t="s">
        <v>27</v>
      </c>
      <c r="L93" s="30">
        <v>1</v>
      </c>
      <c r="M93" s="30">
        <v>2</v>
      </c>
      <c r="N93" s="30">
        <v>28</v>
      </c>
      <c r="O93" s="30" t="s">
        <v>40</v>
      </c>
      <c r="P93" s="30">
        <v>0</v>
      </c>
    </row>
    <row r="94" spans="1:16" x14ac:dyDescent="0.2">
      <c r="A94" s="30">
        <v>93</v>
      </c>
      <c r="B94" s="30" t="s">
        <v>36</v>
      </c>
      <c r="C94" s="30">
        <v>1</v>
      </c>
      <c r="D94" s="30">
        <v>25</v>
      </c>
      <c r="E94" s="30">
        <v>66</v>
      </c>
      <c r="F94" s="30" t="s">
        <v>46</v>
      </c>
      <c r="G94" s="30">
        <v>0</v>
      </c>
      <c r="H94" s="30" t="s">
        <v>50</v>
      </c>
      <c r="I94" s="30">
        <v>0</v>
      </c>
      <c r="J94" s="30">
        <v>51</v>
      </c>
      <c r="K94" s="30" t="s">
        <v>26</v>
      </c>
      <c r="L94" s="30">
        <v>0</v>
      </c>
      <c r="M94" s="30">
        <v>5</v>
      </c>
      <c r="N94" s="30">
        <v>90</v>
      </c>
      <c r="O94" s="30" t="s">
        <v>41</v>
      </c>
      <c r="P94" s="30">
        <v>1</v>
      </c>
    </row>
    <row r="95" spans="1:16" x14ac:dyDescent="0.2">
      <c r="A95" s="30">
        <v>94</v>
      </c>
      <c r="B95" s="30" t="s">
        <v>36</v>
      </c>
      <c r="C95" s="30">
        <v>1</v>
      </c>
      <c r="D95" s="30">
        <v>20</v>
      </c>
      <c r="E95" s="30">
        <v>76</v>
      </c>
      <c r="F95" s="30" t="s">
        <v>47</v>
      </c>
      <c r="G95" s="30">
        <v>1</v>
      </c>
      <c r="H95" s="30" t="s">
        <v>50</v>
      </c>
      <c r="I95" s="30">
        <v>0</v>
      </c>
      <c r="J95" s="30">
        <v>32</v>
      </c>
      <c r="K95" s="30" t="s">
        <v>27</v>
      </c>
      <c r="L95" s="30">
        <v>1</v>
      </c>
      <c r="M95" s="30">
        <v>8</v>
      </c>
      <c r="N95" s="30">
        <v>45</v>
      </c>
      <c r="O95" s="30" t="s">
        <v>41</v>
      </c>
      <c r="P95" s="30">
        <v>1</v>
      </c>
    </row>
    <row r="96" spans="1:16" x14ac:dyDescent="0.2">
      <c r="A96" s="30">
        <v>95</v>
      </c>
      <c r="B96" s="30" t="s">
        <v>36</v>
      </c>
      <c r="C96" s="30">
        <v>1</v>
      </c>
      <c r="D96" s="30">
        <v>26</v>
      </c>
      <c r="E96" s="30">
        <v>150</v>
      </c>
      <c r="F96" s="30" t="s">
        <v>46</v>
      </c>
      <c r="G96" s="30">
        <v>0</v>
      </c>
      <c r="H96" s="30" t="s">
        <v>49</v>
      </c>
      <c r="I96" s="30">
        <v>1</v>
      </c>
      <c r="J96" s="30">
        <v>43</v>
      </c>
      <c r="K96" s="30" t="s">
        <v>27</v>
      </c>
      <c r="L96" s="30">
        <v>1</v>
      </c>
      <c r="M96" s="30">
        <v>5</v>
      </c>
      <c r="N96" s="30">
        <v>40</v>
      </c>
      <c r="O96" s="30" t="s">
        <v>41</v>
      </c>
      <c r="P96" s="30">
        <v>1</v>
      </c>
    </row>
    <row r="97" spans="1:16" x14ac:dyDescent="0.2">
      <c r="A97" s="30">
        <v>96</v>
      </c>
      <c r="B97" s="30" t="s">
        <v>36</v>
      </c>
      <c r="C97" s="30">
        <v>1</v>
      </c>
      <c r="D97" s="30">
        <v>23</v>
      </c>
      <c r="E97" s="30">
        <v>73</v>
      </c>
      <c r="F97" s="30" t="s">
        <v>46</v>
      </c>
      <c r="G97" s="30">
        <v>0</v>
      </c>
      <c r="H97" s="30" t="s">
        <v>50</v>
      </c>
      <c r="I97" s="30">
        <v>0</v>
      </c>
      <c r="J97" s="30">
        <v>29</v>
      </c>
      <c r="K97" s="30" t="s">
        <v>27</v>
      </c>
      <c r="L97" s="30">
        <v>1</v>
      </c>
      <c r="M97" s="30">
        <v>5</v>
      </c>
      <c r="N97" s="30">
        <v>28</v>
      </c>
      <c r="O97" s="30" t="s">
        <v>41</v>
      </c>
      <c r="P97" s="30">
        <v>1</v>
      </c>
    </row>
    <row r="98" spans="1:16" x14ac:dyDescent="0.2">
      <c r="A98" s="30">
        <v>97</v>
      </c>
      <c r="B98" s="30" t="s">
        <v>36</v>
      </c>
      <c r="C98" s="30">
        <v>1</v>
      </c>
      <c r="D98" s="30">
        <v>19</v>
      </c>
      <c r="E98" s="30">
        <v>35</v>
      </c>
      <c r="F98" s="30" t="s">
        <v>46</v>
      </c>
      <c r="G98" s="30">
        <v>0</v>
      </c>
      <c r="H98" s="30" t="s">
        <v>50</v>
      </c>
      <c r="I98" s="30">
        <v>0</v>
      </c>
      <c r="J98" s="30">
        <v>46</v>
      </c>
      <c r="K98" s="30" t="s">
        <v>26</v>
      </c>
      <c r="L98" s="30">
        <v>0</v>
      </c>
      <c r="M98" s="30">
        <v>1</v>
      </c>
      <c r="N98" s="30">
        <v>46</v>
      </c>
      <c r="O98" s="30" t="s">
        <v>40</v>
      </c>
      <c r="P98" s="30">
        <v>0</v>
      </c>
    </row>
    <row r="99" spans="1:16" x14ac:dyDescent="0.2">
      <c r="A99" s="30">
        <v>98</v>
      </c>
      <c r="B99" s="30" t="s">
        <v>36</v>
      </c>
      <c r="C99" s="30">
        <v>1</v>
      </c>
      <c r="D99" s="30">
        <v>24</v>
      </c>
      <c r="E99" s="30">
        <v>121</v>
      </c>
      <c r="F99" s="30" t="s">
        <v>46</v>
      </c>
      <c r="G99" s="30">
        <v>0</v>
      </c>
      <c r="H99" s="30" t="s">
        <v>49</v>
      </c>
      <c r="I99" s="30">
        <v>1</v>
      </c>
      <c r="J99" s="30">
        <v>44</v>
      </c>
      <c r="K99" s="30" t="s">
        <v>27</v>
      </c>
      <c r="L99" s="30">
        <v>1</v>
      </c>
      <c r="M99" s="30">
        <v>6</v>
      </c>
      <c r="N99" s="30">
        <v>36</v>
      </c>
      <c r="O99" s="30" t="s">
        <v>40</v>
      </c>
      <c r="P99" s="30">
        <v>0</v>
      </c>
    </row>
    <row r="100" spans="1:16" x14ac:dyDescent="0.2">
      <c r="A100" s="30">
        <v>99</v>
      </c>
      <c r="B100" s="30" t="s">
        <v>36</v>
      </c>
      <c r="C100" s="30">
        <v>1</v>
      </c>
      <c r="D100" s="30">
        <v>25</v>
      </c>
      <c r="E100" s="30">
        <v>73</v>
      </c>
      <c r="F100" s="30" t="s">
        <v>46</v>
      </c>
      <c r="G100" s="30">
        <v>0</v>
      </c>
      <c r="H100" s="30" t="s">
        <v>50</v>
      </c>
      <c r="I100" s="30">
        <v>0</v>
      </c>
      <c r="J100" s="30">
        <v>72</v>
      </c>
      <c r="K100" s="30" t="s">
        <v>26</v>
      </c>
      <c r="L100" s="30">
        <v>0</v>
      </c>
      <c r="M100" s="30">
        <v>4</v>
      </c>
      <c r="N100" s="30">
        <v>29</v>
      </c>
      <c r="O100" s="30" t="s">
        <v>40</v>
      </c>
      <c r="P100" s="30">
        <v>0</v>
      </c>
    </row>
    <row r="101" spans="1:16" x14ac:dyDescent="0.2">
      <c r="A101" s="30">
        <v>100</v>
      </c>
      <c r="B101" s="30" t="s">
        <v>36</v>
      </c>
      <c r="C101" s="30">
        <v>1</v>
      </c>
      <c r="D101" s="30">
        <v>24</v>
      </c>
      <c r="E101" s="30">
        <v>51</v>
      </c>
      <c r="F101" s="30" t="s">
        <v>47</v>
      </c>
      <c r="G101" s="30">
        <v>1</v>
      </c>
      <c r="H101" s="30" t="s">
        <v>50</v>
      </c>
      <c r="I101" s="30">
        <v>0</v>
      </c>
      <c r="J101" s="30">
        <v>64</v>
      </c>
      <c r="K101" s="30" t="s">
        <v>27</v>
      </c>
      <c r="L101" s="30">
        <v>1</v>
      </c>
      <c r="M101" s="30">
        <v>2</v>
      </c>
      <c r="N101" s="30">
        <v>26</v>
      </c>
      <c r="O101" s="30" t="s">
        <v>41</v>
      </c>
      <c r="P101" s="30">
        <v>1</v>
      </c>
    </row>
    <row r="102" spans="1:16" x14ac:dyDescent="0.2">
      <c r="A102" s="30">
        <v>101</v>
      </c>
      <c r="B102" s="30" t="s">
        <v>37</v>
      </c>
      <c r="C102" s="30">
        <v>2</v>
      </c>
      <c r="D102" s="30">
        <v>25</v>
      </c>
      <c r="E102" s="30">
        <v>29</v>
      </c>
      <c r="F102" s="30" t="s">
        <v>46</v>
      </c>
      <c r="G102" s="30">
        <v>0</v>
      </c>
      <c r="H102" s="30" t="s">
        <v>50</v>
      </c>
      <c r="I102" s="30">
        <v>0</v>
      </c>
      <c r="J102" s="30">
        <v>31</v>
      </c>
      <c r="K102" s="30" t="s">
        <v>27</v>
      </c>
      <c r="L102" s="30">
        <v>1</v>
      </c>
      <c r="M102" s="30">
        <v>4</v>
      </c>
      <c r="N102" s="30">
        <v>64</v>
      </c>
      <c r="O102" s="30" t="s">
        <v>41</v>
      </c>
      <c r="P102" s="30">
        <v>1</v>
      </c>
    </row>
    <row r="103" spans="1:16" x14ac:dyDescent="0.2">
      <c r="A103" s="30">
        <v>102</v>
      </c>
      <c r="B103" s="30" t="s">
        <v>37</v>
      </c>
      <c r="C103" s="30">
        <v>2</v>
      </c>
      <c r="D103" s="30">
        <v>23</v>
      </c>
      <c r="E103" s="30">
        <v>41</v>
      </c>
      <c r="F103" s="30" t="s">
        <v>46</v>
      </c>
      <c r="G103" s="30">
        <v>0</v>
      </c>
      <c r="H103" s="30" t="s">
        <v>50</v>
      </c>
      <c r="I103" s="30">
        <v>0</v>
      </c>
      <c r="J103" s="30">
        <v>29</v>
      </c>
      <c r="K103" s="30" t="s">
        <v>27</v>
      </c>
      <c r="L103" s="30">
        <v>1</v>
      </c>
      <c r="M103" s="30">
        <v>1</v>
      </c>
      <c r="N103" s="30">
        <v>24</v>
      </c>
      <c r="O103" s="30" t="s">
        <v>40</v>
      </c>
      <c r="P103" s="30">
        <v>0</v>
      </c>
    </row>
    <row r="104" spans="1:16" x14ac:dyDescent="0.2">
      <c r="A104" s="30">
        <v>103</v>
      </c>
      <c r="B104" s="30" t="s">
        <v>37</v>
      </c>
      <c r="C104" s="30">
        <v>2</v>
      </c>
      <c r="D104" s="30">
        <v>21</v>
      </c>
      <c r="E104" s="30">
        <v>98</v>
      </c>
      <c r="F104" s="30" t="s">
        <v>47</v>
      </c>
      <c r="G104" s="30">
        <v>1</v>
      </c>
      <c r="H104" s="30" t="s">
        <v>49</v>
      </c>
      <c r="I104" s="30">
        <v>1</v>
      </c>
      <c r="J104" s="30">
        <v>25</v>
      </c>
      <c r="K104" s="30" t="s">
        <v>27</v>
      </c>
      <c r="L104" s="30">
        <v>1</v>
      </c>
      <c r="M104" s="30">
        <v>2</v>
      </c>
      <c r="N104" s="30">
        <v>33</v>
      </c>
      <c r="O104" s="30" t="s">
        <v>41</v>
      </c>
      <c r="P104" s="30">
        <v>1</v>
      </c>
    </row>
    <row r="105" spans="1:16" x14ac:dyDescent="0.2">
      <c r="A105" s="30">
        <v>104</v>
      </c>
      <c r="B105" s="30" t="s">
        <v>37</v>
      </c>
      <c r="C105" s="30">
        <v>2</v>
      </c>
      <c r="D105" s="30">
        <v>22</v>
      </c>
      <c r="E105" s="30">
        <v>75</v>
      </c>
      <c r="F105" s="30" t="s">
        <v>46</v>
      </c>
      <c r="G105" s="30">
        <v>0</v>
      </c>
      <c r="H105" s="30" t="s">
        <v>49</v>
      </c>
      <c r="I105" s="30">
        <v>1</v>
      </c>
      <c r="J105" s="30">
        <v>22</v>
      </c>
      <c r="K105" s="30" t="s">
        <v>26</v>
      </c>
      <c r="L105" s="30">
        <v>0</v>
      </c>
      <c r="M105" s="30">
        <v>1</v>
      </c>
      <c r="N105" s="30">
        <v>14</v>
      </c>
      <c r="O105" s="30" t="s">
        <v>41</v>
      </c>
      <c r="P105" s="30">
        <v>1</v>
      </c>
    </row>
    <row r="106" spans="1:16" x14ac:dyDescent="0.2">
      <c r="A106" s="30">
        <v>105</v>
      </c>
      <c r="B106" s="30" t="s">
        <v>37</v>
      </c>
      <c r="C106" s="30">
        <v>2</v>
      </c>
      <c r="D106" s="30">
        <v>25</v>
      </c>
      <c r="E106" s="30">
        <v>96</v>
      </c>
      <c r="F106" s="30" t="s">
        <v>46</v>
      </c>
      <c r="G106" s="30">
        <v>0</v>
      </c>
      <c r="H106" s="30" t="s">
        <v>49</v>
      </c>
      <c r="I106" s="30">
        <v>1</v>
      </c>
      <c r="J106" s="30">
        <v>51</v>
      </c>
      <c r="K106" s="30" t="s">
        <v>26</v>
      </c>
      <c r="L106" s="30">
        <v>0</v>
      </c>
      <c r="M106" s="30">
        <v>3</v>
      </c>
      <c r="N106" s="30">
        <v>76</v>
      </c>
      <c r="O106" s="30" t="s">
        <v>41</v>
      </c>
      <c r="P106" s="30">
        <v>1</v>
      </c>
    </row>
    <row r="107" spans="1:16" x14ac:dyDescent="0.2">
      <c r="A107" s="30">
        <v>106</v>
      </c>
      <c r="B107" s="30" t="s">
        <v>37</v>
      </c>
      <c r="C107" s="30">
        <v>2</v>
      </c>
      <c r="D107" s="30">
        <v>22</v>
      </c>
      <c r="E107" s="30">
        <v>60</v>
      </c>
      <c r="F107" s="30" t="s">
        <v>46</v>
      </c>
      <c r="G107" s="30">
        <v>0</v>
      </c>
      <c r="H107" s="30" t="s">
        <v>49</v>
      </c>
      <c r="I107" s="30">
        <v>1</v>
      </c>
      <c r="J107" s="30">
        <v>32</v>
      </c>
      <c r="K107" s="30" t="s">
        <v>27</v>
      </c>
      <c r="L107" s="30">
        <v>1</v>
      </c>
      <c r="M107" s="30">
        <v>4</v>
      </c>
      <c r="N107" s="30">
        <v>28</v>
      </c>
      <c r="O107" s="30" t="s">
        <v>41</v>
      </c>
      <c r="P107" s="30">
        <v>1</v>
      </c>
    </row>
    <row r="108" spans="1:16" x14ac:dyDescent="0.2">
      <c r="A108" s="30">
        <v>107</v>
      </c>
      <c r="B108" s="30" t="s">
        <v>37</v>
      </c>
      <c r="C108" s="30">
        <v>2</v>
      </c>
      <c r="D108" s="30">
        <v>24</v>
      </c>
      <c r="E108" s="30">
        <v>77</v>
      </c>
      <c r="F108" s="30" t="s">
        <v>46</v>
      </c>
      <c r="G108" s="30">
        <v>0</v>
      </c>
      <c r="H108" s="30" t="s">
        <v>49</v>
      </c>
      <c r="I108" s="30">
        <v>1</v>
      </c>
      <c r="J108" s="30">
        <v>32</v>
      </c>
      <c r="K108" s="30" t="s">
        <v>27</v>
      </c>
      <c r="L108" s="30">
        <v>1</v>
      </c>
      <c r="M108" s="30">
        <v>7</v>
      </c>
      <c r="N108" s="30">
        <v>88</v>
      </c>
      <c r="O108" s="30" t="s">
        <v>40</v>
      </c>
      <c r="P108" s="30">
        <v>0</v>
      </c>
    </row>
    <row r="109" spans="1:16" x14ac:dyDescent="0.2">
      <c r="A109" s="30">
        <v>108</v>
      </c>
      <c r="B109" s="30" t="s">
        <v>37</v>
      </c>
      <c r="C109" s="30">
        <v>2</v>
      </c>
      <c r="D109" s="30">
        <v>28</v>
      </c>
      <c r="E109" s="30">
        <v>70</v>
      </c>
      <c r="F109" s="30" t="s">
        <v>46</v>
      </c>
      <c r="G109" s="30">
        <v>0</v>
      </c>
      <c r="H109" s="30" t="s">
        <v>50</v>
      </c>
      <c r="I109" s="30">
        <v>0</v>
      </c>
      <c r="J109" s="30">
        <v>25</v>
      </c>
      <c r="K109" s="30" t="s">
        <v>26</v>
      </c>
      <c r="L109" s="30">
        <v>0</v>
      </c>
      <c r="M109" s="30">
        <v>4</v>
      </c>
      <c r="N109" s="30">
        <v>30</v>
      </c>
      <c r="O109" s="30" t="s">
        <v>41</v>
      </c>
      <c r="P109" s="30">
        <v>1</v>
      </c>
    </row>
    <row r="110" spans="1:16" x14ac:dyDescent="0.2">
      <c r="A110" s="30">
        <v>109</v>
      </c>
      <c r="B110" s="30" t="s">
        <v>37</v>
      </c>
      <c r="C110" s="30">
        <v>2</v>
      </c>
      <c r="D110" s="30">
        <v>23</v>
      </c>
      <c r="E110" s="30">
        <v>45</v>
      </c>
      <c r="F110" s="30" t="s">
        <v>47</v>
      </c>
      <c r="G110" s="30">
        <v>1</v>
      </c>
      <c r="H110" s="30" t="s">
        <v>50</v>
      </c>
      <c r="I110" s="30">
        <v>0</v>
      </c>
      <c r="J110" s="30">
        <v>44</v>
      </c>
      <c r="K110" s="30" t="s">
        <v>27</v>
      </c>
      <c r="L110" s="30">
        <v>1</v>
      </c>
      <c r="M110" s="30">
        <v>5</v>
      </c>
      <c r="N110" s="30">
        <v>124</v>
      </c>
      <c r="O110" s="30" t="s">
        <v>41</v>
      </c>
      <c r="P110" s="30">
        <v>1</v>
      </c>
    </row>
    <row r="111" spans="1:16" x14ac:dyDescent="0.2">
      <c r="A111" s="30">
        <v>110</v>
      </c>
      <c r="B111" s="30" t="s">
        <v>37</v>
      </c>
      <c r="C111" s="30">
        <v>2</v>
      </c>
      <c r="D111" s="30">
        <v>23</v>
      </c>
      <c r="E111" s="30">
        <v>76</v>
      </c>
      <c r="F111" s="30" t="s">
        <v>46</v>
      </c>
      <c r="G111" s="30">
        <v>0</v>
      </c>
      <c r="H111" s="30" t="s">
        <v>50</v>
      </c>
      <c r="I111" s="30">
        <v>0</v>
      </c>
      <c r="J111" s="30">
        <v>53</v>
      </c>
      <c r="K111" s="30" t="s">
        <v>27</v>
      </c>
      <c r="L111" s="30">
        <v>1</v>
      </c>
      <c r="M111" s="30">
        <v>2</v>
      </c>
      <c r="N111" s="30">
        <v>31</v>
      </c>
      <c r="O111" s="30" t="s">
        <v>41</v>
      </c>
      <c r="P111" s="30">
        <v>1</v>
      </c>
    </row>
    <row r="112" spans="1:16" x14ac:dyDescent="0.2">
      <c r="A112" s="30">
        <v>111</v>
      </c>
      <c r="B112" s="30" t="s">
        <v>37</v>
      </c>
      <c r="C112" s="30">
        <v>2</v>
      </c>
      <c r="D112" s="30">
        <v>22</v>
      </c>
      <c r="E112" s="30">
        <v>29</v>
      </c>
      <c r="F112" s="30" t="s">
        <v>46</v>
      </c>
      <c r="G112" s="30">
        <v>0</v>
      </c>
      <c r="H112" s="30" t="s">
        <v>50</v>
      </c>
      <c r="I112" s="30">
        <v>0</v>
      </c>
      <c r="J112" s="30">
        <v>18</v>
      </c>
      <c r="K112" s="30" t="s">
        <v>26</v>
      </c>
      <c r="L112" s="30">
        <v>0</v>
      </c>
      <c r="M112" s="30">
        <v>1</v>
      </c>
      <c r="N112" s="30">
        <v>7</v>
      </c>
      <c r="O112" s="30" t="s">
        <v>41</v>
      </c>
      <c r="P112" s="30">
        <v>1</v>
      </c>
    </row>
    <row r="113" spans="1:16" x14ac:dyDescent="0.2">
      <c r="A113" s="30">
        <v>112</v>
      </c>
      <c r="B113" s="30" t="s">
        <v>37</v>
      </c>
      <c r="C113" s="30">
        <v>2</v>
      </c>
      <c r="D113" s="30">
        <v>20</v>
      </c>
      <c r="E113" s="30">
        <v>63</v>
      </c>
      <c r="F113" s="30" t="s">
        <v>46</v>
      </c>
      <c r="G113" s="30">
        <v>0</v>
      </c>
      <c r="H113" s="30" t="s">
        <v>49</v>
      </c>
      <c r="I113" s="30">
        <v>1</v>
      </c>
      <c r="J113" s="30">
        <v>60</v>
      </c>
      <c r="K113" s="30" t="s">
        <v>27</v>
      </c>
      <c r="L113" s="30">
        <v>1</v>
      </c>
      <c r="M113" s="30">
        <v>2</v>
      </c>
      <c r="N113" s="30">
        <v>29</v>
      </c>
      <c r="O113" s="30" t="s">
        <v>41</v>
      </c>
      <c r="P113" s="30">
        <v>1</v>
      </c>
    </row>
    <row r="114" spans="1:16" x14ac:dyDescent="0.2">
      <c r="A114" s="30">
        <v>113</v>
      </c>
      <c r="B114" s="30" t="s">
        <v>37</v>
      </c>
      <c r="C114" s="30">
        <v>2</v>
      </c>
      <c r="D114" s="30">
        <v>22</v>
      </c>
      <c r="E114" s="30">
        <v>98</v>
      </c>
      <c r="F114" s="30" t="s">
        <v>47</v>
      </c>
      <c r="G114" s="30">
        <v>1</v>
      </c>
      <c r="H114" s="30" t="s">
        <v>49</v>
      </c>
      <c r="I114" s="30">
        <v>1</v>
      </c>
      <c r="J114" s="30">
        <v>43</v>
      </c>
      <c r="K114" s="30" t="s">
        <v>26</v>
      </c>
      <c r="L114" s="30">
        <v>0</v>
      </c>
      <c r="M114" s="30">
        <v>4</v>
      </c>
      <c r="N114" s="30">
        <v>34</v>
      </c>
      <c r="O114" s="30" t="s">
        <v>41</v>
      </c>
      <c r="P114" s="30">
        <v>1</v>
      </c>
    </row>
    <row r="115" spans="1:16" x14ac:dyDescent="0.2">
      <c r="A115" s="30">
        <v>114</v>
      </c>
      <c r="B115" s="30" t="s">
        <v>37</v>
      </c>
      <c r="C115" s="30">
        <v>2</v>
      </c>
      <c r="D115" s="30">
        <v>22</v>
      </c>
      <c r="E115" s="30">
        <v>86</v>
      </c>
      <c r="F115" s="30" t="s">
        <v>47</v>
      </c>
      <c r="G115" s="30">
        <v>1</v>
      </c>
      <c r="H115" s="30" t="s">
        <v>50</v>
      </c>
      <c r="I115" s="30">
        <v>0</v>
      </c>
      <c r="J115" s="30">
        <v>63</v>
      </c>
      <c r="K115" s="30" t="s">
        <v>27</v>
      </c>
      <c r="L115" s="30">
        <v>1</v>
      </c>
      <c r="M115" s="30">
        <v>5</v>
      </c>
      <c r="N115" s="30">
        <v>33</v>
      </c>
      <c r="O115" s="30" t="s">
        <v>41</v>
      </c>
      <c r="P115" s="30">
        <v>1</v>
      </c>
    </row>
    <row r="116" spans="1:16" x14ac:dyDescent="0.2">
      <c r="A116" s="30">
        <v>115</v>
      </c>
      <c r="B116" s="30" t="s">
        <v>37</v>
      </c>
      <c r="C116" s="30">
        <v>2</v>
      </c>
      <c r="D116" s="30">
        <v>27</v>
      </c>
      <c r="E116" s="30">
        <v>49</v>
      </c>
      <c r="F116" s="30" t="s">
        <v>46</v>
      </c>
      <c r="G116" s="30">
        <v>0</v>
      </c>
      <c r="H116" s="30" t="s">
        <v>50</v>
      </c>
      <c r="I116" s="30">
        <v>0</v>
      </c>
      <c r="J116" s="30">
        <v>34</v>
      </c>
      <c r="K116" s="30" t="s">
        <v>26</v>
      </c>
      <c r="L116" s="30">
        <v>0</v>
      </c>
      <c r="M116" s="30">
        <v>3</v>
      </c>
      <c r="N116" s="30">
        <v>67</v>
      </c>
      <c r="O116" s="30" t="s">
        <v>40</v>
      </c>
      <c r="P116" s="30">
        <v>0</v>
      </c>
    </row>
    <row r="117" spans="1:16" x14ac:dyDescent="0.2">
      <c r="A117" s="30">
        <v>116</v>
      </c>
      <c r="B117" s="30" t="s">
        <v>37</v>
      </c>
      <c r="C117" s="30">
        <v>2</v>
      </c>
      <c r="D117" s="30">
        <v>20</v>
      </c>
      <c r="E117" s="30">
        <v>123</v>
      </c>
      <c r="F117" s="30" t="s">
        <v>47</v>
      </c>
      <c r="G117" s="30">
        <v>1</v>
      </c>
      <c r="H117" s="30" t="s">
        <v>49</v>
      </c>
      <c r="I117" s="30">
        <v>1</v>
      </c>
      <c r="J117" s="30">
        <v>37</v>
      </c>
      <c r="K117" s="30" t="s">
        <v>27</v>
      </c>
      <c r="L117" s="30">
        <v>1</v>
      </c>
      <c r="M117" s="30">
        <v>4</v>
      </c>
      <c r="N117" s="30">
        <v>38</v>
      </c>
      <c r="O117" s="30" t="s">
        <v>41</v>
      </c>
      <c r="P117" s="30">
        <v>1</v>
      </c>
    </row>
    <row r="118" spans="1:16" x14ac:dyDescent="0.2">
      <c r="A118" s="30">
        <v>117</v>
      </c>
      <c r="B118" s="30" t="s">
        <v>37</v>
      </c>
      <c r="C118" s="30">
        <v>2</v>
      </c>
      <c r="D118" s="30">
        <v>25</v>
      </c>
      <c r="E118" s="30">
        <v>55</v>
      </c>
      <c r="F118" s="30" t="s">
        <v>46</v>
      </c>
      <c r="G118" s="30">
        <v>0</v>
      </c>
      <c r="H118" s="30" t="s">
        <v>50</v>
      </c>
      <c r="I118" s="30">
        <v>0</v>
      </c>
      <c r="J118" s="30">
        <v>74</v>
      </c>
      <c r="K118" s="30" t="s">
        <v>26</v>
      </c>
      <c r="L118" s="30">
        <v>0</v>
      </c>
      <c r="M118" s="30">
        <v>1</v>
      </c>
      <c r="N118" s="30">
        <v>29</v>
      </c>
      <c r="O118" s="30" t="s">
        <v>41</v>
      </c>
      <c r="P118" s="30">
        <v>1</v>
      </c>
    </row>
    <row r="119" spans="1:16" x14ac:dyDescent="0.2">
      <c r="A119" s="30">
        <v>118</v>
      </c>
      <c r="B119" s="30" t="s">
        <v>37</v>
      </c>
      <c r="C119" s="30">
        <v>2</v>
      </c>
      <c r="D119" s="30">
        <v>26</v>
      </c>
      <c r="E119" s="30">
        <v>92</v>
      </c>
      <c r="F119" s="30" t="s">
        <v>46</v>
      </c>
      <c r="G119" s="30">
        <v>0</v>
      </c>
      <c r="H119" s="30" t="s">
        <v>50</v>
      </c>
      <c r="I119" s="30">
        <v>0</v>
      </c>
      <c r="J119" s="30">
        <v>35</v>
      </c>
      <c r="K119" s="30" t="s">
        <v>27</v>
      </c>
      <c r="L119" s="30">
        <v>1</v>
      </c>
      <c r="M119" s="30">
        <v>7</v>
      </c>
      <c r="N119" s="30">
        <v>35</v>
      </c>
      <c r="O119" s="30" t="s">
        <v>41</v>
      </c>
      <c r="P119" s="30">
        <v>1</v>
      </c>
    </row>
    <row r="120" spans="1:16" x14ac:dyDescent="0.2">
      <c r="A120" s="30">
        <v>119</v>
      </c>
      <c r="B120" s="30" t="s">
        <v>37</v>
      </c>
      <c r="C120" s="30">
        <v>2</v>
      </c>
      <c r="D120" s="30">
        <v>22</v>
      </c>
      <c r="E120" s="30">
        <v>78</v>
      </c>
      <c r="F120" s="30" t="s">
        <v>47</v>
      </c>
      <c r="G120" s="30">
        <v>1</v>
      </c>
      <c r="H120" s="30" t="s">
        <v>50</v>
      </c>
      <c r="I120" s="30">
        <v>0</v>
      </c>
      <c r="J120" s="30">
        <v>32</v>
      </c>
      <c r="K120" s="30" t="s">
        <v>26</v>
      </c>
      <c r="L120" s="30">
        <v>0</v>
      </c>
      <c r="M120" s="30">
        <v>6</v>
      </c>
      <c r="N120" s="30">
        <v>45</v>
      </c>
      <c r="O120" s="30" t="s">
        <v>41</v>
      </c>
      <c r="P120" s="30">
        <v>1</v>
      </c>
    </row>
    <row r="121" spans="1:16" x14ac:dyDescent="0.2">
      <c r="A121" s="30">
        <v>120</v>
      </c>
      <c r="B121" s="30" t="s">
        <v>37</v>
      </c>
      <c r="C121" s="30">
        <v>2</v>
      </c>
      <c r="D121" s="30">
        <v>25</v>
      </c>
      <c r="E121" s="30">
        <v>63</v>
      </c>
      <c r="F121" s="30" t="s">
        <v>47</v>
      </c>
      <c r="G121" s="30">
        <v>1</v>
      </c>
      <c r="H121" s="30" t="s">
        <v>49</v>
      </c>
      <c r="I121" s="30">
        <v>1</v>
      </c>
      <c r="J121" s="30">
        <v>24</v>
      </c>
      <c r="K121" s="30" t="s">
        <v>27</v>
      </c>
      <c r="L121" s="30">
        <v>1</v>
      </c>
      <c r="M121" s="30">
        <v>2</v>
      </c>
      <c r="N121" s="30">
        <v>31</v>
      </c>
      <c r="O121" s="30" t="s">
        <v>40</v>
      </c>
      <c r="P121" s="30">
        <v>0</v>
      </c>
    </row>
    <row r="122" spans="1:16" x14ac:dyDescent="0.2">
      <c r="A122" s="30">
        <v>121</v>
      </c>
      <c r="B122" s="30" t="s">
        <v>37</v>
      </c>
      <c r="C122" s="30">
        <v>2</v>
      </c>
      <c r="D122" s="30">
        <v>22</v>
      </c>
      <c r="E122" s="30">
        <v>73</v>
      </c>
      <c r="F122" s="30" t="s">
        <v>47</v>
      </c>
      <c r="G122" s="30">
        <v>1</v>
      </c>
      <c r="H122" s="30" t="s">
        <v>50</v>
      </c>
      <c r="I122" s="30">
        <v>0</v>
      </c>
      <c r="J122" s="30">
        <v>44</v>
      </c>
      <c r="K122" s="30" t="s">
        <v>27</v>
      </c>
      <c r="L122" s="30">
        <v>1</v>
      </c>
      <c r="M122" s="30">
        <v>4</v>
      </c>
      <c r="N122" s="30">
        <v>110</v>
      </c>
      <c r="O122" s="30" t="s">
        <v>41</v>
      </c>
      <c r="P122" s="30">
        <v>1</v>
      </c>
    </row>
    <row r="123" spans="1:16" x14ac:dyDescent="0.2">
      <c r="A123" s="30">
        <v>122</v>
      </c>
      <c r="B123" s="30" t="s">
        <v>37</v>
      </c>
      <c r="C123" s="30">
        <v>2</v>
      </c>
      <c r="D123" s="30">
        <v>24</v>
      </c>
      <c r="E123" s="30">
        <v>52</v>
      </c>
      <c r="F123" s="30" t="s">
        <v>46</v>
      </c>
      <c r="G123" s="30">
        <v>0</v>
      </c>
      <c r="H123" s="30" t="s">
        <v>50</v>
      </c>
      <c r="I123" s="30">
        <v>0</v>
      </c>
      <c r="J123" s="30">
        <v>65</v>
      </c>
      <c r="K123" s="30" t="s">
        <v>26</v>
      </c>
      <c r="L123" s="30">
        <v>0</v>
      </c>
      <c r="M123" s="30">
        <v>1</v>
      </c>
      <c r="N123" s="30">
        <v>29</v>
      </c>
      <c r="O123" s="30" t="s">
        <v>40</v>
      </c>
      <c r="P123" s="30">
        <v>0</v>
      </c>
    </row>
    <row r="124" spans="1:16" x14ac:dyDescent="0.2">
      <c r="A124" s="30">
        <v>123</v>
      </c>
      <c r="B124" s="30" t="s">
        <v>37</v>
      </c>
      <c r="C124" s="30">
        <v>2</v>
      </c>
      <c r="D124" s="30">
        <v>21</v>
      </c>
      <c r="E124" s="30">
        <v>65</v>
      </c>
      <c r="F124" s="30" t="s">
        <v>47</v>
      </c>
      <c r="G124" s="30">
        <v>1</v>
      </c>
      <c r="H124" s="30" t="s">
        <v>50</v>
      </c>
      <c r="I124" s="30">
        <v>0</v>
      </c>
      <c r="J124" s="30">
        <v>61</v>
      </c>
      <c r="K124" s="30" t="s">
        <v>27</v>
      </c>
      <c r="L124" s="30">
        <v>1</v>
      </c>
      <c r="M124" s="30">
        <v>1</v>
      </c>
      <c r="N124" s="30">
        <v>31</v>
      </c>
      <c r="O124" s="30" t="s">
        <v>41</v>
      </c>
      <c r="P124" s="30">
        <v>1</v>
      </c>
    </row>
    <row r="125" spans="1:16" x14ac:dyDescent="0.2">
      <c r="A125" s="30">
        <v>124</v>
      </c>
      <c r="B125" s="30" t="s">
        <v>37</v>
      </c>
      <c r="C125" s="30">
        <v>2</v>
      </c>
      <c r="D125" s="30">
        <v>24</v>
      </c>
      <c r="E125" s="30">
        <v>64</v>
      </c>
      <c r="F125" s="30" t="s">
        <v>46</v>
      </c>
      <c r="G125" s="30">
        <v>0</v>
      </c>
      <c r="H125" s="30" t="s">
        <v>50</v>
      </c>
      <c r="I125" s="30">
        <v>0</v>
      </c>
      <c r="J125" s="30">
        <v>22</v>
      </c>
      <c r="K125" s="30" t="s">
        <v>26</v>
      </c>
      <c r="L125" s="30">
        <v>0</v>
      </c>
      <c r="M125" s="30">
        <v>2</v>
      </c>
      <c r="N125" s="30">
        <v>31</v>
      </c>
      <c r="O125" s="30" t="s">
        <v>41</v>
      </c>
      <c r="P125" s="30">
        <v>1</v>
      </c>
    </row>
    <row r="126" spans="1:16" x14ac:dyDescent="0.2">
      <c r="A126" s="30">
        <v>125</v>
      </c>
      <c r="B126" s="30" t="s">
        <v>37</v>
      </c>
      <c r="C126" s="30">
        <v>2</v>
      </c>
      <c r="D126" s="30">
        <v>25</v>
      </c>
      <c r="E126" s="30">
        <v>114</v>
      </c>
      <c r="F126" s="30" t="s">
        <v>47</v>
      </c>
      <c r="G126" s="30">
        <v>1</v>
      </c>
      <c r="H126" s="30" t="s">
        <v>49</v>
      </c>
      <c r="I126" s="30">
        <v>1</v>
      </c>
      <c r="J126" s="30">
        <v>34</v>
      </c>
      <c r="K126" s="30" t="s">
        <v>27</v>
      </c>
      <c r="L126" s="30">
        <v>1</v>
      </c>
      <c r="M126" s="30">
        <v>5</v>
      </c>
      <c r="N126" s="30">
        <v>39</v>
      </c>
      <c r="O126" s="30" t="s">
        <v>41</v>
      </c>
      <c r="P126" s="30">
        <v>1</v>
      </c>
    </row>
    <row r="127" spans="1:16" x14ac:dyDescent="0.2">
      <c r="A127" s="30">
        <v>126</v>
      </c>
      <c r="B127" s="30" t="s">
        <v>37</v>
      </c>
      <c r="C127" s="30">
        <v>2</v>
      </c>
      <c r="D127" s="30">
        <v>22</v>
      </c>
      <c r="E127" s="30">
        <v>60</v>
      </c>
      <c r="F127" s="30" t="s">
        <v>47</v>
      </c>
      <c r="G127" s="30">
        <v>1</v>
      </c>
      <c r="H127" s="30" t="s">
        <v>50</v>
      </c>
      <c r="I127" s="30">
        <v>0</v>
      </c>
      <c r="J127" s="30">
        <v>23</v>
      </c>
      <c r="K127" s="30" t="s">
        <v>26</v>
      </c>
      <c r="L127" s="30">
        <v>0</v>
      </c>
      <c r="M127" s="30">
        <v>5</v>
      </c>
      <c r="N127" s="30">
        <v>31</v>
      </c>
      <c r="O127" s="30" t="s">
        <v>41</v>
      </c>
      <c r="P127" s="30">
        <v>1</v>
      </c>
    </row>
    <row r="128" spans="1:16" x14ac:dyDescent="0.2">
      <c r="A128" s="30">
        <v>127</v>
      </c>
      <c r="B128" s="30" t="s">
        <v>37</v>
      </c>
      <c r="C128" s="30">
        <v>2</v>
      </c>
      <c r="D128" s="30">
        <v>21</v>
      </c>
      <c r="E128" s="30">
        <v>77</v>
      </c>
      <c r="F128" s="30" t="s">
        <v>46</v>
      </c>
      <c r="G128" s="30">
        <v>0</v>
      </c>
      <c r="H128" s="30" t="s">
        <v>50</v>
      </c>
      <c r="I128" s="30">
        <v>0</v>
      </c>
      <c r="J128" s="30">
        <v>40</v>
      </c>
      <c r="K128" s="30" t="s">
        <v>27</v>
      </c>
      <c r="L128" s="30">
        <v>1</v>
      </c>
      <c r="M128" s="30">
        <v>4</v>
      </c>
      <c r="N128" s="30">
        <v>33</v>
      </c>
      <c r="O128" s="30" t="s">
        <v>41</v>
      </c>
      <c r="P128" s="30">
        <v>1</v>
      </c>
    </row>
    <row r="129" spans="1:16" x14ac:dyDescent="0.2">
      <c r="A129" s="30">
        <v>128</v>
      </c>
      <c r="B129" s="30" t="s">
        <v>37</v>
      </c>
      <c r="C129" s="30">
        <v>2</v>
      </c>
      <c r="D129" s="30">
        <v>21</v>
      </c>
      <c r="E129" s="30">
        <v>37</v>
      </c>
      <c r="F129" s="30" t="s">
        <v>46</v>
      </c>
      <c r="G129" s="30">
        <v>0</v>
      </c>
      <c r="H129" s="30" t="s">
        <v>50</v>
      </c>
      <c r="I129" s="30">
        <v>0</v>
      </c>
      <c r="J129" s="30">
        <v>31</v>
      </c>
      <c r="K129" s="30" t="s">
        <v>27</v>
      </c>
      <c r="L129" s="30">
        <v>1</v>
      </c>
      <c r="M129" s="30">
        <v>5</v>
      </c>
      <c r="N129" s="30">
        <v>27</v>
      </c>
      <c r="O129" s="30" t="s">
        <v>41</v>
      </c>
      <c r="P129" s="30">
        <v>1</v>
      </c>
    </row>
    <row r="130" spans="1:16" x14ac:dyDescent="0.2">
      <c r="A130" s="30">
        <v>129</v>
      </c>
      <c r="B130" s="30" t="s">
        <v>37</v>
      </c>
      <c r="C130" s="30">
        <v>2</v>
      </c>
      <c r="D130" s="30">
        <v>23</v>
      </c>
      <c r="E130" s="30">
        <v>45</v>
      </c>
      <c r="F130" s="30" t="s">
        <v>46</v>
      </c>
      <c r="G130" s="30">
        <v>0</v>
      </c>
      <c r="H130" s="30" t="s">
        <v>50</v>
      </c>
      <c r="I130" s="30">
        <v>0</v>
      </c>
      <c r="J130" s="30">
        <v>54</v>
      </c>
      <c r="K130" s="30" t="s">
        <v>27</v>
      </c>
      <c r="L130" s="30">
        <v>1</v>
      </c>
      <c r="M130" s="30">
        <v>3</v>
      </c>
      <c r="N130" s="30">
        <v>29</v>
      </c>
      <c r="O130" s="30" t="s">
        <v>40</v>
      </c>
      <c r="P130" s="30">
        <v>0</v>
      </c>
    </row>
    <row r="131" spans="1:16" x14ac:dyDescent="0.2">
      <c r="A131" s="30">
        <v>130</v>
      </c>
      <c r="B131" s="30" t="s">
        <v>37</v>
      </c>
      <c r="C131" s="30">
        <v>2</v>
      </c>
      <c r="D131" s="30">
        <v>22</v>
      </c>
      <c r="E131" s="30">
        <v>97</v>
      </c>
      <c r="F131" s="30" t="s">
        <v>46</v>
      </c>
      <c r="G131" s="30">
        <v>0</v>
      </c>
      <c r="H131" s="30" t="s">
        <v>50</v>
      </c>
      <c r="I131" s="30">
        <v>0</v>
      </c>
      <c r="J131" s="30">
        <v>20</v>
      </c>
      <c r="K131" s="30" t="s">
        <v>26</v>
      </c>
      <c r="L131" s="30">
        <v>0</v>
      </c>
      <c r="M131" s="30">
        <v>2</v>
      </c>
      <c r="N131" s="30">
        <v>13</v>
      </c>
      <c r="O131" s="30" t="s">
        <v>41</v>
      </c>
      <c r="P131" s="30">
        <v>1</v>
      </c>
    </row>
    <row r="132" spans="1:16" x14ac:dyDescent="0.2">
      <c r="A132" s="30">
        <v>131</v>
      </c>
      <c r="B132" s="30" t="s">
        <v>37</v>
      </c>
      <c r="C132" s="30">
        <v>2</v>
      </c>
      <c r="D132" s="30">
        <v>25</v>
      </c>
      <c r="E132" s="30">
        <v>62</v>
      </c>
      <c r="F132" s="30" t="s">
        <v>46</v>
      </c>
      <c r="G132" s="30">
        <v>0</v>
      </c>
      <c r="H132" s="30" t="s">
        <v>50</v>
      </c>
      <c r="I132" s="30">
        <v>0</v>
      </c>
      <c r="J132" s="30">
        <v>36</v>
      </c>
      <c r="K132" s="30" t="s">
        <v>27</v>
      </c>
      <c r="L132" s="30">
        <v>1</v>
      </c>
      <c r="M132" s="30">
        <v>5</v>
      </c>
      <c r="N132" s="30">
        <v>83</v>
      </c>
      <c r="O132" s="30" t="s">
        <v>41</v>
      </c>
      <c r="P132" s="30">
        <v>1</v>
      </c>
    </row>
    <row r="133" spans="1:16" x14ac:dyDescent="0.2">
      <c r="A133" s="30">
        <v>132</v>
      </c>
      <c r="B133" s="30" t="s">
        <v>37</v>
      </c>
      <c r="C133" s="30">
        <v>2</v>
      </c>
      <c r="D133" s="30">
        <v>24</v>
      </c>
      <c r="E133" s="30">
        <v>85</v>
      </c>
      <c r="F133" s="30" t="s">
        <v>46</v>
      </c>
      <c r="G133" s="30">
        <v>0</v>
      </c>
      <c r="H133" s="30" t="s">
        <v>50</v>
      </c>
      <c r="I133" s="30">
        <v>0</v>
      </c>
      <c r="J133" s="30">
        <v>23</v>
      </c>
      <c r="K133" s="30" t="s">
        <v>26</v>
      </c>
      <c r="L133" s="30">
        <v>0</v>
      </c>
      <c r="M133" s="30">
        <v>2</v>
      </c>
      <c r="N133" s="30">
        <v>26</v>
      </c>
      <c r="O133" s="30" t="s">
        <v>41</v>
      </c>
      <c r="P133" s="30">
        <v>1</v>
      </c>
    </row>
    <row r="134" spans="1:16" x14ac:dyDescent="0.2">
      <c r="A134" s="30">
        <v>133</v>
      </c>
      <c r="B134" s="30" t="s">
        <v>37</v>
      </c>
      <c r="C134" s="30">
        <v>2</v>
      </c>
      <c r="D134" s="30">
        <v>28</v>
      </c>
      <c r="E134" s="30">
        <v>76</v>
      </c>
      <c r="F134" s="30" t="s">
        <v>46</v>
      </c>
      <c r="G134" s="30">
        <v>0</v>
      </c>
      <c r="H134" s="30" t="s">
        <v>50</v>
      </c>
      <c r="I134" s="30">
        <v>0</v>
      </c>
      <c r="J134" s="30">
        <v>20</v>
      </c>
      <c r="K134" s="30" t="s">
        <v>27</v>
      </c>
      <c r="L134" s="30">
        <v>1</v>
      </c>
      <c r="M134" s="30">
        <v>3</v>
      </c>
      <c r="N134" s="30">
        <v>12</v>
      </c>
      <c r="O134" s="30" t="s">
        <v>40</v>
      </c>
      <c r="P134" s="30">
        <v>0</v>
      </c>
    </row>
    <row r="135" spans="1:16" x14ac:dyDescent="0.2">
      <c r="A135" s="30">
        <v>134</v>
      </c>
      <c r="B135" s="30" t="s">
        <v>37</v>
      </c>
      <c r="C135" s="30">
        <v>2</v>
      </c>
      <c r="D135" s="30">
        <v>26</v>
      </c>
      <c r="E135" s="30">
        <v>97</v>
      </c>
      <c r="F135" s="30" t="s">
        <v>47</v>
      </c>
      <c r="G135" s="30">
        <v>1</v>
      </c>
      <c r="H135" s="30" t="s">
        <v>50</v>
      </c>
      <c r="I135" s="30">
        <v>0</v>
      </c>
      <c r="J135" s="30">
        <v>39</v>
      </c>
      <c r="K135" s="30" t="s">
        <v>27</v>
      </c>
      <c r="L135" s="30">
        <v>1</v>
      </c>
      <c r="M135" s="30">
        <v>5</v>
      </c>
      <c r="N135" s="30">
        <v>38</v>
      </c>
      <c r="O135" s="30" t="s">
        <v>40</v>
      </c>
      <c r="P135" s="30">
        <v>0</v>
      </c>
    </row>
    <row r="136" spans="1:16" x14ac:dyDescent="0.2">
      <c r="A136" s="30">
        <v>135</v>
      </c>
      <c r="B136" s="30" t="s">
        <v>37</v>
      </c>
      <c r="C136" s="30">
        <v>2</v>
      </c>
      <c r="D136" s="30">
        <v>25</v>
      </c>
      <c r="E136" s="30">
        <v>91</v>
      </c>
      <c r="F136" s="30" t="s">
        <v>47</v>
      </c>
      <c r="G136" s="30">
        <v>1</v>
      </c>
      <c r="H136" s="30" t="s">
        <v>50</v>
      </c>
      <c r="I136" s="30">
        <v>0</v>
      </c>
      <c r="J136" s="30">
        <v>34</v>
      </c>
      <c r="K136" s="30" t="s">
        <v>27</v>
      </c>
      <c r="L136" s="30">
        <v>1</v>
      </c>
      <c r="M136" s="30">
        <v>7</v>
      </c>
      <c r="N136" s="30">
        <v>105</v>
      </c>
      <c r="O136" s="30" t="s">
        <v>41</v>
      </c>
      <c r="P136" s="30">
        <v>1</v>
      </c>
    </row>
    <row r="137" spans="1:16" x14ac:dyDescent="0.2">
      <c r="A137" s="30">
        <v>136</v>
      </c>
      <c r="B137" s="30" t="s">
        <v>37</v>
      </c>
      <c r="C137" s="30">
        <v>2</v>
      </c>
      <c r="D137" s="30">
        <v>24</v>
      </c>
      <c r="E137" s="30">
        <v>93</v>
      </c>
      <c r="F137" s="30" t="s">
        <v>46</v>
      </c>
      <c r="G137" s="30">
        <v>0</v>
      </c>
      <c r="H137" s="30" t="s">
        <v>49</v>
      </c>
      <c r="I137" s="30">
        <v>1</v>
      </c>
      <c r="J137" s="30">
        <v>54</v>
      </c>
      <c r="K137" s="30" t="s">
        <v>26</v>
      </c>
      <c r="L137" s="30">
        <v>0</v>
      </c>
      <c r="M137" s="30">
        <v>4</v>
      </c>
      <c r="N137" s="30">
        <v>37</v>
      </c>
      <c r="O137" s="30" t="s">
        <v>41</v>
      </c>
      <c r="P137" s="30">
        <v>1</v>
      </c>
    </row>
    <row r="138" spans="1:16" x14ac:dyDescent="0.2">
      <c r="A138" s="30">
        <v>137</v>
      </c>
      <c r="B138" s="30" t="s">
        <v>37</v>
      </c>
      <c r="C138" s="30">
        <v>2</v>
      </c>
      <c r="D138" s="30">
        <v>22</v>
      </c>
      <c r="E138" s="30">
        <v>110</v>
      </c>
      <c r="F138" s="30" t="s">
        <v>46</v>
      </c>
      <c r="G138" s="30">
        <v>0</v>
      </c>
      <c r="H138" s="30" t="s">
        <v>50</v>
      </c>
      <c r="I138" s="30">
        <v>0</v>
      </c>
      <c r="J138" s="30">
        <v>33</v>
      </c>
      <c r="K138" s="30" t="s">
        <v>26</v>
      </c>
      <c r="L138" s="30">
        <v>0</v>
      </c>
      <c r="M138" s="30">
        <v>1</v>
      </c>
      <c r="N138" s="30">
        <v>40</v>
      </c>
      <c r="O138" s="30" t="s">
        <v>41</v>
      </c>
      <c r="P138" s="30">
        <v>1</v>
      </c>
    </row>
    <row r="139" spans="1:16" x14ac:dyDescent="0.2">
      <c r="A139" s="30">
        <v>138</v>
      </c>
      <c r="B139" s="30" t="s">
        <v>37</v>
      </c>
      <c r="C139" s="30">
        <v>2</v>
      </c>
      <c r="D139" s="30">
        <v>21</v>
      </c>
      <c r="E139" s="30">
        <v>70</v>
      </c>
      <c r="F139" s="30" t="s">
        <v>46</v>
      </c>
      <c r="G139" s="30">
        <v>0</v>
      </c>
      <c r="H139" s="30" t="s">
        <v>50</v>
      </c>
      <c r="I139" s="30">
        <v>0</v>
      </c>
      <c r="J139" s="30">
        <v>20</v>
      </c>
      <c r="K139" s="30" t="s">
        <v>27</v>
      </c>
      <c r="L139" s="30">
        <v>1</v>
      </c>
      <c r="M139" s="30">
        <v>3</v>
      </c>
      <c r="N139" s="30">
        <v>10</v>
      </c>
      <c r="O139" s="30" t="s">
        <v>41</v>
      </c>
      <c r="P139" s="30">
        <v>1</v>
      </c>
    </row>
    <row r="140" spans="1:16" x14ac:dyDescent="0.2">
      <c r="A140" s="30">
        <v>139</v>
      </c>
      <c r="B140" s="30" t="s">
        <v>37</v>
      </c>
      <c r="C140" s="30">
        <v>2</v>
      </c>
      <c r="D140" s="30">
        <v>22</v>
      </c>
      <c r="E140" s="30">
        <v>122</v>
      </c>
      <c r="F140" s="30" t="s">
        <v>46</v>
      </c>
      <c r="G140" s="30">
        <v>0</v>
      </c>
      <c r="H140" s="30" t="s">
        <v>49</v>
      </c>
      <c r="I140" s="30">
        <v>1</v>
      </c>
      <c r="J140" s="30">
        <v>63</v>
      </c>
      <c r="K140" s="30" t="s">
        <v>27</v>
      </c>
      <c r="L140" s="30">
        <v>1</v>
      </c>
      <c r="M140" s="30">
        <v>2</v>
      </c>
      <c r="N140" s="30">
        <v>42</v>
      </c>
      <c r="O140" s="30" t="s">
        <v>41</v>
      </c>
      <c r="P140" s="30">
        <v>1</v>
      </c>
    </row>
    <row r="141" spans="1:16" x14ac:dyDescent="0.2">
      <c r="A141" s="30">
        <v>140</v>
      </c>
      <c r="B141" s="30" t="s">
        <v>37</v>
      </c>
      <c r="C141" s="30">
        <v>2</v>
      </c>
      <c r="D141" s="30">
        <v>24</v>
      </c>
      <c r="E141" s="30">
        <v>67</v>
      </c>
      <c r="F141" s="30" t="s">
        <v>47</v>
      </c>
      <c r="G141" s="30">
        <v>1</v>
      </c>
      <c r="H141" s="30" t="s">
        <v>50</v>
      </c>
      <c r="I141" s="30">
        <v>0</v>
      </c>
      <c r="J141" s="30">
        <v>18</v>
      </c>
      <c r="K141" s="30" t="s">
        <v>27</v>
      </c>
      <c r="L141" s="30">
        <v>1</v>
      </c>
      <c r="M141" s="30">
        <v>3</v>
      </c>
      <c r="N141" s="30">
        <v>7</v>
      </c>
      <c r="O141" s="30" t="s">
        <v>41</v>
      </c>
      <c r="P141" s="30">
        <v>1</v>
      </c>
    </row>
    <row r="142" spans="1:16" x14ac:dyDescent="0.2">
      <c r="A142" s="30">
        <v>141</v>
      </c>
      <c r="B142" s="30" t="s">
        <v>37</v>
      </c>
      <c r="C142" s="30">
        <v>2</v>
      </c>
      <c r="D142" s="30">
        <v>25</v>
      </c>
      <c r="E142" s="30">
        <v>84</v>
      </c>
      <c r="F142" s="30" t="s">
        <v>46</v>
      </c>
      <c r="G142" s="30">
        <v>0</v>
      </c>
      <c r="H142" s="30" t="s">
        <v>50</v>
      </c>
      <c r="I142" s="30">
        <v>0</v>
      </c>
      <c r="J142" s="30">
        <v>62</v>
      </c>
      <c r="K142" s="30" t="s">
        <v>27</v>
      </c>
      <c r="L142" s="30">
        <v>1</v>
      </c>
      <c r="M142" s="30">
        <v>2</v>
      </c>
      <c r="N142" s="30">
        <v>37</v>
      </c>
      <c r="O142" s="30" t="s">
        <v>41</v>
      </c>
      <c r="P142" s="30">
        <v>1</v>
      </c>
    </row>
    <row r="143" spans="1:16" x14ac:dyDescent="0.2">
      <c r="A143" s="30">
        <v>142</v>
      </c>
      <c r="B143" s="30" t="s">
        <v>37</v>
      </c>
      <c r="C143" s="30">
        <v>2</v>
      </c>
      <c r="D143" s="30">
        <v>23</v>
      </c>
      <c r="E143" s="30">
        <v>30</v>
      </c>
      <c r="F143" s="30" t="s">
        <v>46</v>
      </c>
      <c r="G143" s="30">
        <v>0</v>
      </c>
      <c r="H143" s="30" t="s">
        <v>50</v>
      </c>
      <c r="I143" s="30">
        <v>0</v>
      </c>
      <c r="J143" s="30">
        <v>26</v>
      </c>
      <c r="K143" s="30" t="s">
        <v>26</v>
      </c>
      <c r="L143" s="30">
        <v>0</v>
      </c>
      <c r="M143" s="30">
        <v>3</v>
      </c>
      <c r="N143" s="30">
        <v>34</v>
      </c>
      <c r="O143" s="30" t="s">
        <v>41</v>
      </c>
      <c r="P143" s="30">
        <v>1</v>
      </c>
    </row>
    <row r="144" spans="1:16" x14ac:dyDescent="0.2">
      <c r="A144" s="30">
        <v>143</v>
      </c>
      <c r="B144" s="30" t="s">
        <v>37</v>
      </c>
      <c r="C144" s="30">
        <v>2</v>
      </c>
      <c r="D144" s="30">
        <v>20</v>
      </c>
      <c r="E144" s="30">
        <v>76</v>
      </c>
      <c r="F144" s="30" t="s">
        <v>47</v>
      </c>
      <c r="G144" s="30">
        <v>1</v>
      </c>
      <c r="H144" s="30" t="s">
        <v>50</v>
      </c>
      <c r="I144" s="30">
        <v>0</v>
      </c>
      <c r="J144" s="30">
        <v>37</v>
      </c>
      <c r="K144" s="30" t="s">
        <v>27</v>
      </c>
      <c r="L144" s="30">
        <v>1</v>
      </c>
      <c r="M144" s="30">
        <v>5</v>
      </c>
      <c r="N144" s="30">
        <v>35</v>
      </c>
      <c r="O144" s="30" t="s">
        <v>41</v>
      </c>
      <c r="P144" s="30">
        <v>1</v>
      </c>
    </row>
    <row r="145" spans="1:16" x14ac:dyDescent="0.2">
      <c r="A145" s="30">
        <v>144</v>
      </c>
      <c r="B145" s="30" t="s">
        <v>37</v>
      </c>
      <c r="C145" s="30">
        <v>2</v>
      </c>
      <c r="D145" s="30">
        <v>20</v>
      </c>
      <c r="E145" s="30">
        <v>97</v>
      </c>
      <c r="F145" s="30" t="s">
        <v>46</v>
      </c>
      <c r="G145" s="30">
        <v>0</v>
      </c>
      <c r="H145" s="30" t="s">
        <v>50</v>
      </c>
      <c r="I145" s="30">
        <v>0</v>
      </c>
      <c r="J145" s="30">
        <v>63</v>
      </c>
      <c r="K145" s="30" t="s">
        <v>27</v>
      </c>
      <c r="L145" s="30">
        <v>1</v>
      </c>
      <c r="M145" s="30">
        <v>3</v>
      </c>
      <c r="N145" s="30">
        <v>39</v>
      </c>
      <c r="O145" s="30" t="s">
        <v>41</v>
      </c>
      <c r="P145" s="30">
        <v>1</v>
      </c>
    </row>
    <row r="146" spans="1:16" x14ac:dyDescent="0.2">
      <c r="A146" s="30">
        <v>145</v>
      </c>
      <c r="B146" s="30" t="s">
        <v>37</v>
      </c>
      <c r="C146" s="30">
        <v>2</v>
      </c>
      <c r="D146" s="30">
        <v>23</v>
      </c>
      <c r="E146" s="30">
        <v>86</v>
      </c>
      <c r="F146" s="30" t="s">
        <v>46</v>
      </c>
      <c r="G146" s="30">
        <v>0</v>
      </c>
      <c r="H146" s="30" t="s">
        <v>50</v>
      </c>
      <c r="I146" s="30">
        <v>0</v>
      </c>
      <c r="J146" s="30">
        <v>59</v>
      </c>
      <c r="K146" s="30" t="s">
        <v>27</v>
      </c>
      <c r="L146" s="30">
        <v>1</v>
      </c>
      <c r="M146" s="30">
        <v>2</v>
      </c>
      <c r="N146" s="30">
        <v>38</v>
      </c>
      <c r="O146" s="30" t="s">
        <v>41</v>
      </c>
      <c r="P146" s="30">
        <v>1</v>
      </c>
    </row>
    <row r="147" spans="1:16" x14ac:dyDescent="0.2">
      <c r="A147" s="30">
        <v>146</v>
      </c>
      <c r="B147" s="30" t="s">
        <v>37</v>
      </c>
      <c r="C147" s="30">
        <v>2</v>
      </c>
      <c r="D147" s="30">
        <v>21</v>
      </c>
      <c r="E147" s="30">
        <v>71</v>
      </c>
      <c r="F147" s="30" t="s">
        <v>46</v>
      </c>
      <c r="G147" s="30">
        <v>0</v>
      </c>
      <c r="H147" s="30" t="s">
        <v>50</v>
      </c>
      <c r="I147" s="30">
        <v>0</v>
      </c>
      <c r="J147" s="30">
        <v>50</v>
      </c>
      <c r="K147" s="30" t="s">
        <v>27</v>
      </c>
      <c r="L147" s="30">
        <v>1</v>
      </c>
      <c r="M147" s="30">
        <v>4</v>
      </c>
      <c r="N147" s="30">
        <v>35</v>
      </c>
      <c r="O147" s="30" t="s">
        <v>40</v>
      </c>
      <c r="P147" s="30">
        <v>0</v>
      </c>
    </row>
    <row r="148" spans="1:16" x14ac:dyDescent="0.2">
      <c r="A148" s="30">
        <v>147</v>
      </c>
      <c r="B148" s="30" t="s">
        <v>37</v>
      </c>
      <c r="C148" s="30">
        <v>2</v>
      </c>
      <c r="D148" s="30">
        <v>24</v>
      </c>
      <c r="E148" s="30">
        <v>55</v>
      </c>
      <c r="F148" s="30" t="s">
        <v>46</v>
      </c>
      <c r="G148" s="30">
        <v>0</v>
      </c>
      <c r="H148" s="30" t="s">
        <v>50</v>
      </c>
      <c r="I148" s="30">
        <v>0</v>
      </c>
      <c r="J148" s="30">
        <v>27</v>
      </c>
      <c r="K148" s="30" t="s">
        <v>26</v>
      </c>
      <c r="L148" s="30">
        <v>0</v>
      </c>
      <c r="M148" s="30">
        <v>1</v>
      </c>
      <c r="N148" s="30">
        <v>33</v>
      </c>
      <c r="O148" s="30" t="s">
        <v>41</v>
      </c>
      <c r="P148" s="30">
        <v>1</v>
      </c>
    </row>
    <row r="149" spans="1:16" x14ac:dyDescent="0.2">
      <c r="A149" s="30">
        <v>148</v>
      </c>
      <c r="B149" s="30" t="s">
        <v>37</v>
      </c>
      <c r="C149" s="30">
        <v>2</v>
      </c>
      <c r="D149" s="30">
        <v>22</v>
      </c>
      <c r="E149" s="30">
        <v>59</v>
      </c>
      <c r="F149" s="30" t="s">
        <v>47</v>
      </c>
      <c r="G149" s="30">
        <v>1</v>
      </c>
      <c r="H149" s="30" t="s">
        <v>50</v>
      </c>
      <c r="I149" s="30">
        <v>0</v>
      </c>
      <c r="J149" s="30">
        <v>56</v>
      </c>
      <c r="K149" s="30" t="s">
        <v>27</v>
      </c>
      <c r="L149" s="30">
        <v>1</v>
      </c>
      <c r="M149" s="30">
        <v>3</v>
      </c>
      <c r="N149" s="30">
        <v>34</v>
      </c>
      <c r="O149" s="30" t="s">
        <v>41</v>
      </c>
      <c r="P149" s="30">
        <v>1</v>
      </c>
    </row>
    <row r="150" spans="1:16" x14ac:dyDescent="0.2">
      <c r="A150" s="30">
        <v>149</v>
      </c>
      <c r="B150" s="30" t="s">
        <v>37</v>
      </c>
      <c r="C150" s="30">
        <v>2</v>
      </c>
      <c r="D150" s="30">
        <v>20</v>
      </c>
      <c r="E150" s="30">
        <v>78</v>
      </c>
      <c r="F150" s="30" t="s">
        <v>46</v>
      </c>
      <c r="G150" s="30">
        <v>0</v>
      </c>
      <c r="H150" s="30" t="s">
        <v>50</v>
      </c>
      <c r="I150" s="30">
        <v>0</v>
      </c>
      <c r="J150" s="30">
        <v>34</v>
      </c>
      <c r="K150" s="30" t="s">
        <v>27</v>
      </c>
      <c r="L150" s="30">
        <v>1</v>
      </c>
      <c r="M150" s="30">
        <v>3</v>
      </c>
      <c r="N150" s="30">
        <v>37</v>
      </c>
      <c r="O150" s="30" t="s">
        <v>40</v>
      </c>
      <c r="P150" s="30">
        <v>0</v>
      </c>
    </row>
    <row r="151" spans="1:16" x14ac:dyDescent="0.2">
      <c r="A151" s="30">
        <v>150</v>
      </c>
      <c r="B151" s="30" t="s">
        <v>37</v>
      </c>
      <c r="C151" s="30">
        <v>2</v>
      </c>
      <c r="D151" s="30">
        <v>22</v>
      </c>
      <c r="E151" s="30">
        <v>64</v>
      </c>
      <c r="F151" s="30" t="s">
        <v>46</v>
      </c>
      <c r="G151" s="30">
        <v>0</v>
      </c>
      <c r="H151" s="30" t="s">
        <v>50</v>
      </c>
      <c r="I151" s="30">
        <v>0</v>
      </c>
      <c r="J151" s="30">
        <v>74</v>
      </c>
      <c r="K151" s="30" t="s">
        <v>27</v>
      </c>
      <c r="L151" s="30">
        <v>1</v>
      </c>
      <c r="M151" s="30">
        <v>1</v>
      </c>
      <c r="N151" s="30">
        <v>35</v>
      </c>
      <c r="O151" s="30" t="s">
        <v>41</v>
      </c>
      <c r="P151" s="30">
        <v>1</v>
      </c>
    </row>
    <row r="152" spans="1:16" x14ac:dyDescent="0.2">
      <c r="A152" s="30">
        <v>151</v>
      </c>
      <c r="B152" s="30" t="s">
        <v>37</v>
      </c>
      <c r="C152" s="30">
        <v>2</v>
      </c>
      <c r="D152" s="30">
        <v>24</v>
      </c>
      <c r="E152" s="30">
        <v>40</v>
      </c>
      <c r="F152" s="30" t="s">
        <v>46</v>
      </c>
      <c r="G152" s="30">
        <v>0</v>
      </c>
      <c r="H152" s="30" t="s">
        <v>50</v>
      </c>
      <c r="I152" s="30">
        <v>0</v>
      </c>
      <c r="J152" s="30">
        <v>75</v>
      </c>
      <c r="K152" s="30" t="s">
        <v>27</v>
      </c>
      <c r="L152" s="30">
        <v>1</v>
      </c>
      <c r="M152" s="30">
        <v>2</v>
      </c>
      <c r="N152" s="30">
        <v>23</v>
      </c>
      <c r="O152" s="30" t="s">
        <v>41</v>
      </c>
      <c r="P152" s="30">
        <v>1</v>
      </c>
    </row>
    <row r="153" spans="1:16" x14ac:dyDescent="0.2">
      <c r="A153" s="30">
        <v>152</v>
      </c>
      <c r="B153" s="30" t="s">
        <v>37</v>
      </c>
      <c r="C153" s="30">
        <v>2</v>
      </c>
      <c r="D153" s="30">
        <v>24</v>
      </c>
      <c r="E153" s="30">
        <v>96</v>
      </c>
      <c r="F153" s="30" t="s">
        <v>46</v>
      </c>
      <c r="G153" s="30">
        <v>0</v>
      </c>
      <c r="H153" s="30" t="s">
        <v>50</v>
      </c>
      <c r="I153" s="30">
        <v>0</v>
      </c>
      <c r="J153" s="30">
        <v>47</v>
      </c>
      <c r="K153" s="30" t="s">
        <v>26</v>
      </c>
      <c r="L153" s="30">
        <v>0</v>
      </c>
      <c r="M153" s="30">
        <v>5</v>
      </c>
      <c r="N153" s="30">
        <v>40</v>
      </c>
      <c r="O153" s="30" t="s">
        <v>41</v>
      </c>
      <c r="P153" s="30">
        <v>1</v>
      </c>
    </row>
    <row r="154" spans="1:16" x14ac:dyDescent="0.2">
      <c r="A154" s="30">
        <v>153</v>
      </c>
      <c r="B154" s="30" t="s">
        <v>37</v>
      </c>
      <c r="C154" s="30">
        <v>2</v>
      </c>
      <c r="D154" s="30">
        <v>25</v>
      </c>
      <c r="E154" s="30">
        <v>87</v>
      </c>
      <c r="F154" s="30" t="s">
        <v>46</v>
      </c>
      <c r="G154" s="30">
        <v>0</v>
      </c>
      <c r="H154" s="30" t="s">
        <v>49</v>
      </c>
      <c r="I154" s="30">
        <v>1</v>
      </c>
      <c r="J154" s="30">
        <v>56</v>
      </c>
      <c r="K154" s="30" t="s">
        <v>27</v>
      </c>
      <c r="L154" s="30">
        <v>1</v>
      </c>
      <c r="M154" s="30">
        <v>2</v>
      </c>
      <c r="N154" s="30">
        <v>39</v>
      </c>
      <c r="O154" s="30" t="s">
        <v>41</v>
      </c>
      <c r="P154" s="30">
        <v>1</v>
      </c>
    </row>
    <row r="155" spans="1:16" x14ac:dyDescent="0.2">
      <c r="A155" s="30">
        <v>154</v>
      </c>
      <c r="B155" s="30" t="s">
        <v>37</v>
      </c>
      <c r="C155" s="30">
        <v>2</v>
      </c>
      <c r="D155" s="30">
        <v>22</v>
      </c>
      <c r="E155" s="30">
        <v>97</v>
      </c>
      <c r="F155" s="30" t="s">
        <v>46</v>
      </c>
      <c r="G155" s="30">
        <v>0</v>
      </c>
      <c r="H155" s="30" t="s">
        <v>50</v>
      </c>
      <c r="I155" s="30">
        <v>0</v>
      </c>
      <c r="J155" s="30">
        <v>44</v>
      </c>
      <c r="K155" s="30" t="s">
        <v>26</v>
      </c>
      <c r="L155" s="30">
        <v>0</v>
      </c>
      <c r="M155" s="30">
        <v>2</v>
      </c>
      <c r="N155" s="30">
        <v>40</v>
      </c>
      <c r="O155" s="30" t="s">
        <v>41</v>
      </c>
      <c r="P155" s="30">
        <v>1</v>
      </c>
    </row>
    <row r="156" spans="1:16" x14ac:dyDescent="0.2">
      <c r="A156" s="30">
        <v>155</v>
      </c>
      <c r="B156" s="30" t="s">
        <v>37</v>
      </c>
      <c r="C156" s="30">
        <v>2</v>
      </c>
      <c r="D156" s="30">
        <v>24</v>
      </c>
      <c r="E156" s="30">
        <v>74</v>
      </c>
      <c r="F156" s="30" t="s">
        <v>46</v>
      </c>
      <c r="G156" s="30">
        <v>0</v>
      </c>
      <c r="H156" s="30" t="s">
        <v>50</v>
      </c>
      <c r="I156" s="30">
        <v>0</v>
      </c>
      <c r="J156" s="30">
        <v>33</v>
      </c>
      <c r="K156" s="30" t="s">
        <v>27</v>
      </c>
      <c r="L156" s="30">
        <v>1</v>
      </c>
      <c r="M156" s="30">
        <v>5</v>
      </c>
      <c r="N156" s="30">
        <v>37</v>
      </c>
      <c r="O156" s="30" t="s">
        <v>41</v>
      </c>
      <c r="P156" s="30">
        <v>1</v>
      </c>
    </row>
    <row r="157" spans="1:16" x14ac:dyDescent="0.2">
      <c r="A157" s="30">
        <v>156</v>
      </c>
      <c r="B157" s="30" t="s">
        <v>37</v>
      </c>
      <c r="C157" s="30">
        <v>2</v>
      </c>
      <c r="D157" s="30">
        <v>22</v>
      </c>
      <c r="E157" s="30">
        <v>71</v>
      </c>
      <c r="F157" s="30" t="s">
        <v>46</v>
      </c>
      <c r="G157" s="30">
        <v>0</v>
      </c>
      <c r="H157" s="30" t="s">
        <v>50</v>
      </c>
      <c r="I157" s="30">
        <v>0</v>
      </c>
      <c r="J157" s="30">
        <v>48</v>
      </c>
      <c r="K157" s="30" t="s">
        <v>26</v>
      </c>
      <c r="L157" s="30">
        <v>0</v>
      </c>
      <c r="M157" s="30">
        <v>1</v>
      </c>
      <c r="N157" s="30">
        <v>87</v>
      </c>
      <c r="O157" s="30" t="s">
        <v>41</v>
      </c>
      <c r="P157" s="30">
        <v>1</v>
      </c>
    </row>
    <row r="158" spans="1:16" x14ac:dyDescent="0.2">
      <c r="A158" s="30">
        <v>157</v>
      </c>
      <c r="B158" s="30" t="s">
        <v>37</v>
      </c>
      <c r="C158" s="30">
        <v>2</v>
      </c>
      <c r="D158" s="30">
        <v>26</v>
      </c>
      <c r="E158" s="30">
        <v>55</v>
      </c>
      <c r="F158" s="30" t="s">
        <v>46</v>
      </c>
      <c r="G158" s="30">
        <v>0</v>
      </c>
      <c r="H158" s="30" t="s">
        <v>50</v>
      </c>
      <c r="I158" s="30">
        <v>0</v>
      </c>
      <c r="J158" s="30">
        <v>19</v>
      </c>
      <c r="K158" s="30" t="s">
        <v>27</v>
      </c>
      <c r="L158" s="30">
        <v>1</v>
      </c>
      <c r="M158" s="30">
        <v>1</v>
      </c>
      <c r="N158" s="30">
        <v>13</v>
      </c>
      <c r="O158" s="30" t="s">
        <v>41</v>
      </c>
      <c r="P158" s="30">
        <v>1</v>
      </c>
    </row>
    <row r="159" spans="1:16" x14ac:dyDescent="0.2">
      <c r="A159" s="30">
        <v>158</v>
      </c>
      <c r="B159" s="30" t="s">
        <v>37</v>
      </c>
      <c r="C159" s="30">
        <v>2</v>
      </c>
      <c r="D159" s="30">
        <v>19</v>
      </c>
      <c r="E159" s="30">
        <v>37</v>
      </c>
      <c r="F159" s="30" t="s">
        <v>46</v>
      </c>
      <c r="G159" s="30">
        <v>0</v>
      </c>
      <c r="H159" s="30" t="s">
        <v>50</v>
      </c>
      <c r="I159" s="30">
        <v>0</v>
      </c>
      <c r="J159" s="30">
        <v>22</v>
      </c>
      <c r="K159" s="30" t="s">
        <v>27</v>
      </c>
      <c r="L159" s="30">
        <v>1</v>
      </c>
      <c r="M159" s="30">
        <v>2</v>
      </c>
      <c r="N159" s="30">
        <v>12</v>
      </c>
      <c r="O159" s="30" t="s">
        <v>41</v>
      </c>
      <c r="P159" s="30">
        <v>1</v>
      </c>
    </row>
    <row r="160" spans="1:16" x14ac:dyDescent="0.2">
      <c r="A160" s="30">
        <v>159</v>
      </c>
      <c r="B160" s="30" t="s">
        <v>37</v>
      </c>
      <c r="C160" s="30">
        <v>2</v>
      </c>
      <c r="D160" s="30">
        <v>23</v>
      </c>
      <c r="E160" s="30">
        <v>89</v>
      </c>
      <c r="F160" s="30" t="s">
        <v>47</v>
      </c>
      <c r="G160" s="30">
        <v>1</v>
      </c>
      <c r="H160" s="30" t="s">
        <v>49</v>
      </c>
      <c r="I160" s="30">
        <v>1</v>
      </c>
      <c r="J160" s="30">
        <v>60</v>
      </c>
      <c r="K160" s="30" t="s">
        <v>27</v>
      </c>
      <c r="L160" s="30">
        <v>1</v>
      </c>
      <c r="M160" s="30">
        <v>1</v>
      </c>
      <c r="N160" s="30">
        <v>40</v>
      </c>
      <c r="O160" s="30" t="s">
        <v>40</v>
      </c>
      <c r="P160" s="30">
        <v>0</v>
      </c>
    </row>
    <row r="161" spans="1:16" x14ac:dyDescent="0.2">
      <c r="A161" s="30">
        <v>160</v>
      </c>
      <c r="B161" s="30" t="s">
        <v>37</v>
      </c>
      <c r="C161" s="30">
        <v>2</v>
      </c>
      <c r="D161" s="30">
        <v>24</v>
      </c>
      <c r="E161" s="30">
        <v>83</v>
      </c>
      <c r="F161" s="30" t="s">
        <v>46</v>
      </c>
      <c r="G161" s="30">
        <v>0</v>
      </c>
      <c r="H161" s="30" t="s">
        <v>49</v>
      </c>
      <c r="I161" s="30">
        <v>1</v>
      </c>
      <c r="J161" s="30">
        <v>18</v>
      </c>
      <c r="K161" s="30" t="s">
        <v>27</v>
      </c>
      <c r="L161" s="30">
        <v>1</v>
      </c>
      <c r="M161" s="30">
        <v>2</v>
      </c>
      <c r="N161" s="30">
        <v>8</v>
      </c>
      <c r="O161" s="30" t="s">
        <v>41</v>
      </c>
      <c r="P161" s="30">
        <v>1</v>
      </c>
    </row>
    <row r="162" spans="1:16" x14ac:dyDescent="0.2">
      <c r="A162" s="30">
        <v>161</v>
      </c>
      <c r="B162" s="30" t="s">
        <v>37</v>
      </c>
      <c r="C162" s="30">
        <v>2</v>
      </c>
      <c r="D162" s="30">
        <v>24</v>
      </c>
      <c r="E162" s="30">
        <v>73</v>
      </c>
      <c r="F162" s="30" t="s">
        <v>46</v>
      </c>
      <c r="G162" s="30">
        <v>0</v>
      </c>
      <c r="H162" s="30" t="s">
        <v>49</v>
      </c>
      <c r="I162" s="30">
        <v>1</v>
      </c>
      <c r="J162" s="30">
        <v>60</v>
      </c>
      <c r="K162" s="30" t="s">
        <v>26</v>
      </c>
      <c r="L162" s="30">
        <v>0</v>
      </c>
      <c r="M162" s="30">
        <v>1</v>
      </c>
      <c r="N162" s="30">
        <v>38</v>
      </c>
      <c r="O162" s="30" t="s">
        <v>41</v>
      </c>
      <c r="P162" s="30">
        <v>1</v>
      </c>
    </row>
    <row r="163" spans="1:16" x14ac:dyDescent="0.2">
      <c r="A163" s="30">
        <v>162</v>
      </c>
      <c r="B163" s="30" t="s">
        <v>37</v>
      </c>
      <c r="C163" s="30">
        <v>2</v>
      </c>
      <c r="D163" s="30">
        <v>25</v>
      </c>
      <c r="E163" s="30">
        <v>52</v>
      </c>
      <c r="F163" s="30" t="s">
        <v>47</v>
      </c>
      <c r="G163" s="30">
        <v>1</v>
      </c>
      <c r="H163" s="30" t="s">
        <v>49</v>
      </c>
      <c r="I163" s="30">
        <v>1</v>
      </c>
      <c r="J163" s="30">
        <v>40</v>
      </c>
      <c r="K163" s="30" t="s">
        <v>27</v>
      </c>
      <c r="L163" s="30">
        <v>1</v>
      </c>
      <c r="M163" s="30">
        <v>5</v>
      </c>
      <c r="N163" s="30">
        <v>35</v>
      </c>
      <c r="O163" s="30" t="s">
        <v>40</v>
      </c>
      <c r="P163" s="30">
        <v>0</v>
      </c>
    </row>
    <row r="164" spans="1:16" x14ac:dyDescent="0.2">
      <c r="A164" s="30">
        <v>163</v>
      </c>
      <c r="B164" s="30" t="s">
        <v>37</v>
      </c>
      <c r="C164" s="30">
        <v>2</v>
      </c>
      <c r="D164" s="30">
        <v>22</v>
      </c>
      <c r="E164" s="30">
        <v>87</v>
      </c>
      <c r="F164" s="30" t="s">
        <v>46</v>
      </c>
      <c r="G164" s="30">
        <v>0</v>
      </c>
      <c r="H164" s="30" t="s">
        <v>49</v>
      </c>
      <c r="I164" s="30">
        <v>1</v>
      </c>
      <c r="J164" s="30">
        <v>36</v>
      </c>
      <c r="K164" s="30" t="s">
        <v>26</v>
      </c>
      <c r="L164" s="30">
        <v>0</v>
      </c>
      <c r="M164" s="30">
        <v>1</v>
      </c>
      <c r="N164" s="30">
        <v>40</v>
      </c>
      <c r="O164" s="30" t="s">
        <v>41</v>
      </c>
      <c r="P164" s="30">
        <v>1</v>
      </c>
    </row>
    <row r="165" spans="1:16" x14ac:dyDescent="0.2">
      <c r="A165" s="30">
        <v>164</v>
      </c>
      <c r="B165" s="30" t="s">
        <v>37</v>
      </c>
      <c r="C165" s="30">
        <v>2</v>
      </c>
      <c r="D165" s="30">
        <v>24</v>
      </c>
      <c r="E165" s="30">
        <v>42</v>
      </c>
      <c r="F165" s="30" t="s">
        <v>46</v>
      </c>
      <c r="G165" s="30">
        <v>0</v>
      </c>
      <c r="H165" s="30" t="s">
        <v>50</v>
      </c>
      <c r="I165" s="30">
        <v>0</v>
      </c>
      <c r="J165" s="30">
        <v>51</v>
      </c>
      <c r="K165" s="30" t="s">
        <v>27</v>
      </c>
      <c r="L165" s="30">
        <v>1</v>
      </c>
      <c r="M165" s="30">
        <v>1</v>
      </c>
      <c r="N165" s="30">
        <v>34</v>
      </c>
      <c r="O165" s="30" t="s">
        <v>41</v>
      </c>
      <c r="P165" s="30">
        <v>1</v>
      </c>
    </row>
    <row r="166" spans="1:16" x14ac:dyDescent="0.2">
      <c r="A166" s="30">
        <v>165</v>
      </c>
      <c r="B166" s="30" t="s">
        <v>37</v>
      </c>
      <c r="C166" s="30">
        <v>2</v>
      </c>
      <c r="D166" s="30">
        <v>24</v>
      </c>
      <c r="E166" s="30">
        <v>104</v>
      </c>
      <c r="F166" s="30" t="s">
        <v>46</v>
      </c>
      <c r="G166" s="30">
        <v>0</v>
      </c>
      <c r="H166" s="30" t="s">
        <v>50</v>
      </c>
      <c r="I166" s="30">
        <v>0</v>
      </c>
      <c r="J166" s="30">
        <v>34</v>
      </c>
      <c r="K166" s="30" t="s">
        <v>27</v>
      </c>
      <c r="L166" s="30">
        <v>1</v>
      </c>
      <c r="M166" s="30">
        <v>4</v>
      </c>
      <c r="N166" s="30">
        <v>43</v>
      </c>
      <c r="O166" s="30" t="s">
        <v>41</v>
      </c>
      <c r="P166" s="30">
        <v>1</v>
      </c>
    </row>
    <row r="167" spans="1:16" x14ac:dyDescent="0.2">
      <c r="A167" s="30">
        <v>166</v>
      </c>
      <c r="B167" s="30" t="s">
        <v>37</v>
      </c>
      <c r="C167" s="30">
        <v>2</v>
      </c>
      <c r="D167" s="30">
        <v>21</v>
      </c>
      <c r="E167" s="30">
        <v>51</v>
      </c>
      <c r="F167" s="30" t="s">
        <v>46</v>
      </c>
      <c r="G167" s="30">
        <v>0</v>
      </c>
      <c r="H167" s="30" t="s">
        <v>50</v>
      </c>
      <c r="I167" s="30">
        <v>0</v>
      </c>
      <c r="J167" s="30">
        <v>42</v>
      </c>
      <c r="K167" s="30" t="s">
        <v>26</v>
      </c>
      <c r="L167" s="30">
        <v>0</v>
      </c>
      <c r="M167" s="30">
        <v>2</v>
      </c>
      <c r="N167" s="30">
        <v>35</v>
      </c>
      <c r="O167" s="30" t="s">
        <v>40</v>
      </c>
      <c r="P167" s="30">
        <v>0</v>
      </c>
    </row>
    <row r="168" spans="1:16" x14ac:dyDescent="0.2">
      <c r="A168" s="30">
        <v>167</v>
      </c>
      <c r="B168" s="30" t="s">
        <v>37</v>
      </c>
      <c r="C168" s="30">
        <v>2</v>
      </c>
      <c r="D168" s="30">
        <v>26</v>
      </c>
      <c r="E168" s="30">
        <v>44</v>
      </c>
      <c r="F168" s="30" t="s">
        <v>46</v>
      </c>
      <c r="G168" s="30">
        <v>0</v>
      </c>
      <c r="H168" s="30" t="s">
        <v>49</v>
      </c>
      <c r="I168" s="30">
        <v>1</v>
      </c>
      <c r="J168" s="30">
        <v>19</v>
      </c>
      <c r="K168" s="30" t="s">
        <v>27</v>
      </c>
      <c r="L168" s="30">
        <v>1</v>
      </c>
      <c r="M168" s="30">
        <v>2</v>
      </c>
      <c r="N168" s="30">
        <v>11</v>
      </c>
      <c r="O168" s="30" t="s">
        <v>40</v>
      </c>
      <c r="P168" s="30">
        <v>0</v>
      </c>
    </row>
    <row r="169" spans="1:16" x14ac:dyDescent="0.2">
      <c r="A169" s="30">
        <v>168</v>
      </c>
      <c r="B169" s="30" t="s">
        <v>37</v>
      </c>
      <c r="C169" s="30">
        <v>2</v>
      </c>
      <c r="D169" s="30">
        <v>22</v>
      </c>
      <c r="E169" s="30">
        <v>103</v>
      </c>
      <c r="F169" s="30" t="s">
        <v>47</v>
      </c>
      <c r="G169" s="30">
        <v>1</v>
      </c>
      <c r="H169" s="30" t="s">
        <v>49</v>
      </c>
      <c r="I169" s="30">
        <v>1</v>
      </c>
      <c r="J169" s="30">
        <v>30</v>
      </c>
      <c r="K169" s="30" t="s">
        <v>26</v>
      </c>
      <c r="L169" s="30">
        <v>0</v>
      </c>
      <c r="M169" s="30">
        <v>3</v>
      </c>
      <c r="N169" s="30">
        <v>43</v>
      </c>
      <c r="O169" s="30" t="s">
        <v>40</v>
      </c>
      <c r="P169" s="30">
        <v>0</v>
      </c>
    </row>
    <row r="170" spans="1:16" x14ac:dyDescent="0.2">
      <c r="A170" s="30">
        <v>169</v>
      </c>
      <c r="B170" s="30" t="s">
        <v>37</v>
      </c>
      <c r="C170" s="30">
        <v>2</v>
      </c>
      <c r="D170" s="30">
        <v>25</v>
      </c>
      <c r="E170" s="30">
        <v>34</v>
      </c>
      <c r="F170" s="30" t="s">
        <v>47</v>
      </c>
      <c r="G170" s="30">
        <v>1</v>
      </c>
      <c r="H170" s="30" t="s">
        <v>50</v>
      </c>
      <c r="I170" s="30">
        <v>0</v>
      </c>
      <c r="J170" s="30">
        <v>34</v>
      </c>
      <c r="K170" s="30" t="s">
        <v>26</v>
      </c>
      <c r="L170" s="30">
        <v>0</v>
      </c>
      <c r="M170" s="30">
        <v>1</v>
      </c>
      <c r="N170" s="30">
        <v>34</v>
      </c>
      <c r="O170" s="30" t="s">
        <v>41</v>
      </c>
      <c r="P170" s="30">
        <v>1</v>
      </c>
    </row>
    <row r="171" spans="1:16" x14ac:dyDescent="0.2">
      <c r="A171" s="30">
        <v>170</v>
      </c>
      <c r="B171" s="30" t="s">
        <v>37</v>
      </c>
      <c r="C171" s="30">
        <v>2</v>
      </c>
      <c r="D171" s="30">
        <v>22</v>
      </c>
      <c r="E171" s="30">
        <v>62</v>
      </c>
      <c r="F171" s="30" t="s">
        <v>46</v>
      </c>
      <c r="G171" s="30">
        <v>0</v>
      </c>
      <c r="H171" s="30" t="s">
        <v>49</v>
      </c>
      <c r="I171" s="30">
        <v>1</v>
      </c>
      <c r="J171" s="30">
        <v>19</v>
      </c>
      <c r="K171" s="30" t="s">
        <v>26</v>
      </c>
      <c r="L171" s="30">
        <v>0</v>
      </c>
      <c r="M171" s="30">
        <v>1</v>
      </c>
      <c r="N171" s="30">
        <v>14</v>
      </c>
      <c r="O171" s="30" t="s">
        <v>41</v>
      </c>
      <c r="P171" s="30">
        <v>1</v>
      </c>
    </row>
    <row r="172" spans="1:16" x14ac:dyDescent="0.2">
      <c r="A172" s="30">
        <v>171</v>
      </c>
      <c r="B172" s="30" t="s">
        <v>37</v>
      </c>
      <c r="C172" s="30">
        <v>2</v>
      </c>
      <c r="D172" s="30">
        <v>22</v>
      </c>
      <c r="E172" s="30">
        <v>40</v>
      </c>
      <c r="F172" s="30" t="s">
        <v>46</v>
      </c>
      <c r="G172" s="30">
        <v>0</v>
      </c>
      <c r="H172" s="30" t="s">
        <v>50</v>
      </c>
      <c r="I172" s="30">
        <v>0</v>
      </c>
      <c r="J172" s="30">
        <v>39</v>
      </c>
      <c r="K172" s="30" t="s">
        <v>27</v>
      </c>
      <c r="L172" s="30">
        <v>1</v>
      </c>
      <c r="M172" s="30">
        <v>4</v>
      </c>
      <c r="N172" s="30">
        <v>34</v>
      </c>
      <c r="O172" s="30" t="s">
        <v>41</v>
      </c>
      <c r="P172" s="30">
        <v>1</v>
      </c>
    </row>
    <row r="173" spans="1:16" x14ac:dyDescent="0.2">
      <c r="A173" s="30">
        <v>172</v>
      </c>
      <c r="B173" s="30" t="s">
        <v>37</v>
      </c>
      <c r="C173" s="30">
        <v>2</v>
      </c>
      <c r="D173" s="30">
        <v>20</v>
      </c>
      <c r="E173" s="30">
        <v>151</v>
      </c>
      <c r="F173" s="30" t="s">
        <v>47</v>
      </c>
      <c r="G173" s="30">
        <v>1</v>
      </c>
      <c r="H173" s="30" t="s">
        <v>49</v>
      </c>
      <c r="I173" s="30">
        <v>1</v>
      </c>
      <c r="J173" s="30">
        <v>33</v>
      </c>
      <c r="K173" s="30" t="s">
        <v>27</v>
      </c>
      <c r="L173" s="30">
        <v>1</v>
      </c>
      <c r="M173" s="30">
        <v>8</v>
      </c>
      <c r="N173" s="30">
        <v>51</v>
      </c>
      <c r="O173" s="30" t="s">
        <v>41</v>
      </c>
      <c r="P173" s="30">
        <v>1</v>
      </c>
    </row>
    <row r="174" spans="1:16" x14ac:dyDescent="0.2">
      <c r="A174" s="30">
        <v>173</v>
      </c>
      <c r="B174" s="30" t="s">
        <v>37</v>
      </c>
      <c r="C174" s="30">
        <v>2</v>
      </c>
      <c r="D174" s="30">
        <v>22</v>
      </c>
      <c r="E174" s="30">
        <v>43</v>
      </c>
      <c r="F174" s="30" t="s">
        <v>46</v>
      </c>
      <c r="G174" s="30">
        <v>0</v>
      </c>
      <c r="H174" s="30" t="s">
        <v>50</v>
      </c>
      <c r="I174" s="30">
        <v>0</v>
      </c>
      <c r="J174" s="30">
        <v>38</v>
      </c>
      <c r="K174" s="30" t="s">
        <v>26</v>
      </c>
      <c r="L174" s="30">
        <v>0</v>
      </c>
      <c r="M174" s="30">
        <v>3</v>
      </c>
      <c r="N174" s="30">
        <v>35</v>
      </c>
      <c r="O174" s="30" t="s">
        <v>41</v>
      </c>
      <c r="P174" s="30">
        <v>1</v>
      </c>
    </row>
    <row r="175" spans="1:16" x14ac:dyDescent="0.2">
      <c r="A175" s="30">
        <v>174</v>
      </c>
      <c r="B175" s="30" t="s">
        <v>37</v>
      </c>
      <c r="C175" s="30">
        <v>2</v>
      </c>
      <c r="D175" s="30">
        <v>20</v>
      </c>
      <c r="E175" s="30">
        <v>42</v>
      </c>
      <c r="F175" s="30" t="s">
        <v>47</v>
      </c>
      <c r="G175" s="30">
        <v>1</v>
      </c>
      <c r="H175" s="30" t="s">
        <v>49</v>
      </c>
      <c r="I175" s="30">
        <v>1</v>
      </c>
      <c r="J175" s="30">
        <v>56</v>
      </c>
      <c r="K175" s="30" t="s">
        <v>27</v>
      </c>
      <c r="L175" s="30">
        <v>1</v>
      </c>
      <c r="M175" s="30">
        <v>1</v>
      </c>
      <c r="N175" s="30">
        <v>35</v>
      </c>
      <c r="O175" s="30" t="s">
        <v>41</v>
      </c>
      <c r="P175" s="30">
        <v>1</v>
      </c>
    </row>
    <row r="176" spans="1:16" x14ac:dyDescent="0.2">
      <c r="A176" s="30">
        <v>175</v>
      </c>
      <c r="B176" s="30" t="s">
        <v>37</v>
      </c>
      <c r="C176" s="30">
        <v>2</v>
      </c>
      <c r="D176" s="30">
        <v>21</v>
      </c>
      <c r="E176" s="30">
        <v>99</v>
      </c>
      <c r="F176" s="30" t="s">
        <v>46</v>
      </c>
      <c r="G176" s="30">
        <v>0</v>
      </c>
      <c r="H176" s="30" t="s">
        <v>49</v>
      </c>
      <c r="I176" s="30">
        <v>1</v>
      </c>
      <c r="J176" s="30">
        <v>47</v>
      </c>
      <c r="K176" s="30" t="s">
        <v>26</v>
      </c>
      <c r="L176" s="30">
        <v>0</v>
      </c>
      <c r="M176" s="30">
        <v>3</v>
      </c>
      <c r="N176" s="30">
        <v>85</v>
      </c>
      <c r="O176" s="30" t="s">
        <v>41</v>
      </c>
      <c r="P176" s="30">
        <v>1</v>
      </c>
    </row>
    <row r="177" spans="1:16" x14ac:dyDescent="0.2">
      <c r="A177" s="30">
        <v>176</v>
      </c>
      <c r="B177" s="30" t="s">
        <v>37</v>
      </c>
      <c r="C177" s="30">
        <v>2</v>
      </c>
      <c r="D177" s="30">
        <v>24</v>
      </c>
      <c r="E177" s="30">
        <v>27</v>
      </c>
      <c r="F177" s="30" t="s">
        <v>47</v>
      </c>
      <c r="G177" s="30">
        <v>1</v>
      </c>
      <c r="H177" s="30" t="s">
        <v>50</v>
      </c>
      <c r="I177" s="30">
        <v>0</v>
      </c>
      <c r="J177" s="30">
        <v>32</v>
      </c>
      <c r="K177" s="30" t="s">
        <v>26</v>
      </c>
      <c r="L177" s="30">
        <v>0</v>
      </c>
      <c r="M177" s="30">
        <v>2</v>
      </c>
      <c r="N177" s="30">
        <v>34</v>
      </c>
      <c r="O177" s="30" t="s">
        <v>41</v>
      </c>
      <c r="P177" s="30">
        <v>1</v>
      </c>
    </row>
    <row r="178" spans="1:16" x14ac:dyDescent="0.2">
      <c r="A178" s="30">
        <v>177</v>
      </c>
      <c r="B178" s="30" t="s">
        <v>37</v>
      </c>
      <c r="C178" s="30">
        <v>2</v>
      </c>
      <c r="D178" s="30">
        <v>23</v>
      </c>
      <c r="E178" s="30">
        <v>44</v>
      </c>
      <c r="F178" s="30" t="s">
        <v>46</v>
      </c>
      <c r="G178" s="30">
        <v>0</v>
      </c>
      <c r="H178" s="30" t="s">
        <v>50</v>
      </c>
      <c r="I178" s="30">
        <v>0</v>
      </c>
      <c r="J178" s="30">
        <v>52</v>
      </c>
      <c r="K178" s="30" t="s">
        <v>27</v>
      </c>
      <c r="L178" s="30">
        <v>1</v>
      </c>
      <c r="M178" s="30">
        <v>6</v>
      </c>
      <c r="N178" s="30">
        <v>36</v>
      </c>
      <c r="O178" s="30" t="s">
        <v>40</v>
      </c>
      <c r="P178" s="30">
        <v>0</v>
      </c>
    </row>
    <row r="179" spans="1:16" x14ac:dyDescent="0.2">
      <c r="A179" s="30">
        <v>178</v>
      </c>
      <c r="B179" s="30" t="s">
        <v>37</v>
      </c>
      <c r="C179" s="30">
        <v>2</v>
      </c>
      <c r="D179" s="30">
        <v>24</v>
      </c>
      <c r="E179" s="30">
        <v>37</v>
      </c>
      <c r="F179" s="30" t="s">
        <v>47</v>
      </c>
      <c r="G179" s="30">
        <v>1</v>
      </c>
      <c r="H179" s="30" t="s">
        <v>49</v>
      </c>
      <c r="I179" s="30">
        <v>1</v>
      </c>
      <c r="J179" s="30">
        <v>39</v>
      </c>
      <c r="K179" s="30" t="s">
        <v>26</v>
      </c>
      <c r="L179" s="30">
        <v>0</v>
      </c>
      <c r="M179" s="30">
        <v>4</v>
      </c>
      <c r="N179" s="30">
        <v>35</v>
      </c>
      <c r="O179" s="30" t="s">
        <v>41</v>
      </c>
      <c r="P179" s="30">
        <v>1</v>
      </c>
    </row>
    <row r="180" spans="1:16" x14ac:dyDescent="0.2">
      <c r="A180" s="30">
        <v>179</v>
      </c>
      <c r="B180" s="30" t="s">
        <v>37</v>
      </c>
      <c r="C180" s="30">
        <v>2</v>
      </c>
      <c r="D180" s="30">
        <v>21</v>
      </c>
      <c r="E180" s="30">
        <v>67</v>
      </c>
      <c r="F180" s="30" t="s">
        <v>46</v>
      </c>
      <c r="G180" s="30">
        <v>0</v>
      </c>
      <c r="H180" s="30" t="s">
        <v>50</v>
      </c>
      <c r="I180" s="30">
        <v>0</v>
      </c>
      <c r="J180" s="30">
        <v>31</v>
      </c>
      <c r="K180" s="30" t="s">
        <v>27</v>
      </c>
      <c r="L180" s="30">
        <v>1</v>
      </c>
      <c r="M180" s="30">
        <v>4</v>
      </c>
      <c r="N180" s="30">
        <v>40</v>
      </c>
      <c r="O180" s="30" t="s">
        <v>41</v>
      </c>
      <c r="P180" s="30">
        <v>1</v>
      </c>
    </row>
    <row r="181" spans="1:16" x14ac:dyDescent="0.2">
      <c r="A181" s="30">
        <v>180</v>
      </c>
      <c r="B181" s="30" t="s">
        <v>37</v>
      </c>
      <c r="C181" s="30">
        <v>2</v>
      </c>
      <c r="D181" s="30">
        <v>21</v>
      </c>
      <c r="E181" s="30">
        <v>86</v>
      </c>
      <c r="F181" s="30" t="s">
        <v>46</v>
      </c>
      <c r="G181" s="30">
        <v>0</v>
      </c>
      <c r="H181" s="30" t="s">
        <v>50</v>
      </c>
      <c r="I181" s="30">
        <v>0</v>
      </c>
      <c r="J181" s="30">
        <v>33</v>
      </c>
      <c r="K181" s="30" t="s">
        <v>27</v>
      </c>
      <c r="L181" s="30">
        <v>1</v>
      </c>
      <c r="M181" s="30">
        <v>5</v>
      </c>
      <c r="N181" s="30">
        <v>43</v>
      </c>
      <c r="O181" s="30" t="s">
        <v>41</v>
      </c>
      <c r="P181" s="30">
        <v>1</v>
      </c>
    </row>
    <row r="182" spans="1:16" x14ac:dyDescent="0.2">
      <c r="A182" s="30">
        <v>181</v>
      </c>
      <c r="B182" s="30" t="s">
        <v>37</v>
      </c>
      <c r="C182" s="30">
        <v>2</v>
      </c>
      <c r="D182" s="30">
        <v>22</v>
      </c>
      <c r="E182" s="30">
        <v>95</v>
      </c>
      <c r="F182" s="30" t="s">
        <v>47</v>
      </c>
      <c r="G182" s="30">
        <v>1</v>
      </c>
      <c r="H182" s="30" t="s">
        <v>49</v>
      </c>
      <c r="I182" s="30">
        <v>1</v>
      </c>
      <c r="J182" s="30">
        <v>39</v>
      </c>
      <c r="K182" s="30" t="s">
        <v>27</v>
      </c>
      <c r="L182" s="30">
        <v>1</v>
      </c>
      <c r="M182" s="30">
        <v>3</v>
      </c>
      <c r="N182" s="30">
        <v>44</v>
      </c>
      <c r="O182" s="30" t="s">
        <v>41</v>
      </c>
      <c r="P182" s="30">
        <v>1</v>
      </c>
    </row>
    <row r="183" spans="1:16" x14ac:dyDescent="0.2">
      <c r="A183" s="30">
        <v>182</v>
      </c>
      <c r="B183" s="30" t="s">
        <v>37</v>
      </c>
      <c r="C183" s="30">
        <v>2</v>
      </c>
      <c r="D183" s="30">
        <v>24</v>
      </c>
      <c r="E183" s="30">
        <v>41</v>
      </c>
      <c r="F183" s="30" t="s">
        <v>47</v>
      </c>
      <c r="G183" s="30">
        <v>1</v>
      </c>
      <c r="H183" s="30" t="s">
        <v>50</v>
      </c>
      <c r="I183" s="30">
        <v>0</v>
      </c>
      <c r="J183" s="30">
        <v>46</v>
      </c>
      <c r="K183" s="30" t="s">
        <v>27</v>
      </c>
      <c r="L183" s="30">
        <v>1</v>
      </c>
      <c r="M183" s="30">
        <v>3</v>
      </c>
      <c r="N183" s="30">
        <v>103</v>
      </c>
      <c r="O183" s="30" t="s">
        <v>41</v>
      </c>
      <c r="P183" s="30">
        <v>1</v>
      </c>
    </row>
    <row r="184" spans="1:16" x14ac:dyDescent="0.2">
      <c r="A184" s="30">
        <v>183</v>
      </c>
      <c r="B184" s="30" t="s">
        <v>37</v>
      </c>
      <c r="C184" s="30">
        <v>2</v>
      </c>
      <c r="D184" s="30">
        <v>21</v>
      </c>
      <c r="E184" s="30">
        <v>65</v>
      </c>
      <c r="F184" s="30" t="s">
        <v>46</v>
      </c>
      <c r="G184" s="30">
        <v>0</v>
      </c>
      <c r="H184" s="30" t="s">
        <v>49</v>
      </c>
      <c r="I184" s="30">
        <v>1</v>
      </c>
      <c r="J184" s="30">
        <v>32</v>
      </c>
      <c r="K184" s="30" t="s">
        <v>27</v>
      </c>
      <c r="L184" s="30">
        <v>1</v>
      </c>
      <c r="M184" s="30">
        <v>4</v>
      </c>
      <c r="N184" s="30">
        <v>40</v>
      </c>
      <c r="O184" s="30" t="s">
        <v>41</v>
      </c>
      <c r="P184" s="30">
        <v>1</v>
      </c>
    </row>
    <row r="185" spans="1:16" x14ac:dyDescent="0.2">
      <c r="A185" s="30">
        <v>184</v>
      </c>
      <c r="B185" s="30" t="s">
        <v>37</v>
      </c>
      <c r="C185" s="30">
        <v>2</v>
      </c>
      <c r="D185" s="30">
        <v>21</v>
      </c>
      <c r="E185" s="30">
        <v>31</v>
      </c>
      <c r="F185" s="30" t="s">
        <v>47</v>
      </c>
      <c r="G185" s="30">
        <v>1</v>
      </c>
      <c r="H185" s="30" t="s">
        <v>50</v>
      </c>
      <c r="I185" s="30">
        <v>0</v>
      </c>
      <c r="J185" s="30">
        <v>22</v>
      </c>
      <c r="K185" s="30" t="s">
        <v>27</v>
      </c>
      <c r="L185" s="30">
        <v>1</v>
      </c>
      <c r="M185" s="30">
        <v>2</v>
      </c>
      <c r="N185" s="30">
        <v>25</v>
      </c>
      <c r="O185" s="30" t="s">
        <v>41</v>
      </c>
      <c r="P185" s="30">
        <v>1</v>
      </c>
    </row>
    <row r="186" spans="1:16" x14ac:dyDescent="0.2">
      <c r="A186" s="30">
        <v>185</v>
      </c>
      <c r="B186" s="30" t="s">
        <v>37</v>
      </c>
      <c r="C186" s="30">
        <v>2</v>
      </c>
      <c r="D186" s="30">
        <v>21</v>
      </c>
      <c r="E186" s="30">
        <v>30</v>
      </c>
      <c r="F186" s="30" t="s">
        <v>46</v>
      </c>
      <c r="G186" s="30">
        <v>0</v>
      </c>
      <c r="H186" s="30" t="s">
        <v>50</v>
      </c>
      <c r="I186" s="30">
        <v>0</v>
      </c>
      <c r="J186" s="30">
        <v>46</v>
      </c>
      <c r="K186" s="30" t="s">
        <v>27</v>
      </c>
      <c r="L186" s="30">
        <v>1</v>
      </c>
      <c r="M186" s="30">
        <v>3</v>
      </c>
      <c r="N186" s="30">
        <v>35</v>
      </c>
      <c r="O186" s="30" t="s">
        <v>41</v>
      </c>
      <c r="P186" s="30">
        <v>1</v>
      </c>
    </row>
    <row r="187" spans="1:16" x14ac:dyDescent="0.2">
      <c r="A187" s="30">
        <v>186</v>
      </c>
      <c r="B187" s="30" t="s">
        <v>37</v>
      </c>
      <c r="C187" s="30">
        <v>2</v>
      </c>
      <c r="D187" s="30">
        <v>25</v>
      </c>
      <c r="E187" s="30">
        <v>82</v>
      </c>
      <c r="F187" s="30" t="s">
        <v>46</v>
      </c>
      <c r="G187" s="30">
        <v>0</v>
      </c>
      <c r="H187" s="30" t="s">
        <v>49</v>
      </c>
      <c r="I187" s="30">
        <v>1</v>
      </c>
      <c r="J187" s="30">
        <v>45</v>
      </c>
      <c r="K187" s="30" t="s">
        <v>27</v>
      </c>
      <c r="L187" s="30">
        <v>1</v>
      </c>
      <c r="M187" s="30">
        <v>6</v>
      </c>
      <c r="N187" s="30">
        <v>43</v>
      </c>
      <c r="O187" s="30" t="s">
        <v>41</v>
      </c>
      <c r="P187" s="30">
        <v>1</v>
      </c>
    </row>
    <row r="188" spans="1:16" x14ac:dyDescent="0.2">
      <c r="A188" s="30">
        <v>187</v>
      </c>
      <c r="B188" s="30" t="s">
        <v>37</v>
      </c>
      <c r="C188" s="30">
        <v>2</v>
      </c>
      <c r="D188" s="30">
        <v>23</v>
      </c>
      <c r="E188" s="30">
        <v>110</v>
      </c>
      <c r="F188" s="30" t="s">
        <v>46</v>
      </c>
      <c r="G188" s="30">
        <v>0</v>
      </c>
      <c r="H188" s="30" t="s">
        <v>49</v>
      </c>
      <c r="I188" s="30">
        <v>1</v>
      </c>
      <c r="J188" s="30">
        <v>45</v>
      </c>
      <c r="K188" s="30" t="s">
        <v>27</v>
      </c>
      <c r="L188" s="30">
        <v>1</v>
      </c>
      <c r="M188" s="30">
        <v>2</v>
      </c>
      <c r="N188" s="30">
        <v>48</v>
      </c>
      <c r="O188" s="30" t="s">
        <v>41</v>
      </c>
      <c r="P188" s="30">
        <v>1</v>
      </c>
    </row>
    <row r="189" spans="1:16" x14ac:dyDescent="0.2">
      <c r="A189" s="30">
        <v>188</v>
      </c>
      <c r="B189" s="30" t="s">
        <v>37</v>
      </c>
      <c r="C189" s="30">
        <v>2</v>
      </c>
      <c r="D189" s="30">
        <v>21</v>
      </c>
      <c r="E189" s="30">
        <v>15</v>
      </c>
      <c r="F189" s="30" t="s">
        <v>46</v>
      </c>
      <c r="G189" s="30">
        <v>0</v>
      </c>
      <c r="H189" s="30" t="s">
        <v>50</v>
      </c>
      <c r="I189" s="30">
        <v>0</v>
      </c>
      <c r="J189" s="30">
        <v>90</v>
      </c>
      <c r="K189" s="30" t="s">
        <v>27</v>
      </c>
      <c r="L189" s="30">
        <v>1</v>
      </c>
      <c r="M189" s="30">
        <v>1</v>
      </c>
      <c r="N189" s="30">
        <v>33</v>
      </c>
      <c r="O189" s="30" t="s">
        <v>40</v>
      </c>
      <c r="P189" s="30">
        <v>0</v>
      </c>
    </row>
    <row r="190" spans="1:16" x14ac:dyDescent="0.2">
      <c r="A190" s="30">
        <v>189</v>
      </c>
      <c r="B190" s="30" t="s">
        <v>37</v>
      </c>
      <c r="C190" s="30">
        <v>2</v>
      </c>
      <c r="D190" s="30">
        <v>25</v>
      </c>
      <c r="E190" s="30">
        <v>56</v>
      </c>
      <c r="F190" s="30" t="s">
        <v>46</v>
      </c>
      <c r="G190" s="30">
        <v>0</v>
      </c>
      <c r="H190" s="30" t="s">
        <v>50</v>
      </c>
      <c r="I190" s="30">
        <v>0</v>
      </c>
      <c r="J190" s="30">
        <v>33</v>
      </c>
      <c r="K190" s="30" t="s">
        <v>26</v>
      </c>
      <c r="L190" s="30">
        <v>0</v>
      </c>
      <c r="M190" s="30">
        <v>6</v>
      </c>
      <c r="N190" s="30">
        <v>40</v>
      </c>
      <c r="O190" s="30" t="s">
        <v>41</v>
      </c>
      <c r="P190" s="30">
        <v>1</v>
      </c>
    </row>
    <row r="191" spans="1:16" x14ac:dyDescent="0.2">
      <c r="A191" s="30">
        <v>190</v>
      </c>
      <c r="B191" s="30" t="s">
        <v>37</v>
      </c>
      <c r="C191" s="30">
        <v>2</v>
      </c>
      <c r="D191" s="30">
        <v>25</v>
      </c>
      <c r="E191" s="30">
        <v>60</v>
      </c>
      <c r="F191" s="30" t="s">
        <v>46</v>
      </c>
      <c r="G191" s="30">
        <v>0</v>
      </c>
      <c r="H191" s="30" t="s">
        <v>49</v>
      </c>
      <c r="I191" s="30">
        <v>1</v>
      </c>
      <c r="J191" s="30">
        <v>34</v>
      </c>
      <c r="K191" s="30" t="s">
        <v>27</v>
      </c>
      <c r="L191" s="30">
        <v>1</v>
      </c>
      <c r="M191" s="30">
        <v>3</v>
      </c>
      <c r="N191" s="30">
        <v>41</v>
      </c>
      <c r="O191" s="30" t="s">
        <v>41</v>
      </c>
      <c r="P191" s="30">
        <v>1</v>
      </c>
    </row>
    <row r="192" spans="1:16" x14ac:dyDescent="0.2">
      <c r="A192" s="30">
        <v>191</v>
      </c>
      <c r="B192" s="30" t="s">
        <v>37</v>
      </c>
      <c r="C192" s="30">
        <v>2</v>
      </c>
      <c r="D192" s="30">
        <v>24</v>
      </c>
      <c r="E192" s="30">
        <v>73</v>
      </c>
      <c r="F192" s="30" t="s">
        <v>46</v>
      </c>
      <c r="G192" s="30">
        <v>0</v>
      </c>
      <c r="H192" s="30" t="s">
        <v>50</v>
      </c>
      <c r="I192" s="30">
        <v>0</v>
      </c>
      <c r="J192" s="30">
        <v>40</v>
      </c>
      <c r="K192" s="30" t="s">
        <v>27</v>
      </c>
      <c r="L192" s="30">
        <v>1</v>
      </c>
      <c r="M192" s="30">
        <v>4</v>
      </c>
      <c r="N192" s="30">
        <v>43</v>
      </c>
      <c r="O192" s="30" t="s">
        <v>41</v>
      </c>
      <c r="P192" s="30">
        <v>1</v>
      </c>
    </row>
    <row r="193" spans="1:16" x14ac:dyDescent="0.2">
      <c r="A193" s="30">
        <v>192</v>
      </c>
      <c r="B193" s="30" t="s">
        <v>37</v>
      </c>
      <c r="C193" s="30">
        <v>2</v>
      </c>
      <c r="D193" s="30">
        <v>24</v>
      </c>
      <c r="E193" s="30">
        <v>63</v>
      </c>
      <c r="F193" s="30" t="s">
        <v>46</v>
      </c>
      <c r="G193" s="30">
        <v>0</v>
      </c>
      <c r="H193" s="30" t="s">
        <v>50</v>
      </c>
      <c r="I193" s="30">
        <v>0</v>
      </c>
      <c r="J193" s="30">
        <v>40</v>
      </c>
      <c r="K193" s="30" t="s">
        <v>27</v>
      </c>
      <c r="L193" s="30">
        <v>1</v>
      </c>
      <c r="M193" s="30">
        <v>4</v>
      </c>
      <c r="N193" s="30">
        <v>41</v>
      </c>
      <c r="O193" s="30" t="s">
        <v>41</v>
      </c>
      <c r="P193" s="30">
        <v>1</v>
      </c>
    </row>
    <row r="194" spans="1:16" x14ac:dyDescent="0.2">
      <c r="A194" s="30">
        <v>193</v>
      </c>
      <c r="B194" s="30" t="s">
        <v>37</v>
      </c>
      <c r="C194" s="30">
        <v>2</v>
      </c>
      <c r="D194" s="30">
        <v>23</v>
      </c>
      <c r="E194" s="30">
        <v>32</v>
      </c>
      <c r="F194" s="30" t="s">
        <v>47</v>
      </c>
      <c r="G194" s="30">
        <v>1</v>
      </c>
      <c r="H194" s="30" t="s">
        <v>50</v>
      </c>
      <c r="I194" s="30">
        <v>0</v>
      </c>
      <c r="J194" s="30">
        <v>36</v>
      </c>
      <c r="K194" s="30" t="s">
        <v>27</v>
      </c>
      <c r="L194" s="30">
        <v>1</v>
      </c>
      <c r="M194" s="30">
        <v>4</v>
      </c>
      <c r="N194" s="30">
        <v>37</v>
      </c>
      <c r="O194" s="30" t="s">
        <v>41</v>
      </c>
      <c r="P194" s="30">
        <v>1</v>
      </c>
    </row>
    <row r="195" spans="1:16" x14ac:dyDescent="0.2">
      <c r="A195" s="30">
        <v>194</v>
      </c>
      <c r="B195" s="30" t="s">
        <v>37</v>
      </c>
      <c r="C195" s="30">
        <v>2</v>
      </c>
      <c r="D195" s="30">
        <v>21</v>
      </c>
      <c r="E195" s="30">
        <v>97</v>
      </c>
      <c r="F195" s="30" t="s">
        <v>46</v>
      </c>
      <c r="G195" s="30">
        <v>0</v>
      </c>
      <c r="H195" s="30" t="s">
        <v>50</v>
      </c>
      <c r="I195" s="30">
        <v>0</v>
      </c>
      <c r="J195" s="30">
        <v>58</v>
      </c>
      <c r="K195" s="30" t="s">
        <v>27</v>
      </c>
      <c r="L195" s="30">
        <v>1</v>
      </c>
      <c r="M195" s="30">
        <v>3</v>
      </c>
      <c r="N195" s="30">
        <v>46</v>
      </c>
      <c r="O195" s="30" t="s">
        <v>41</v>
      </c>
      <c r="P195" s="30">
        <v>1</v>
      </c>
    </row>
    <row r="196" spans="1:16" x14ac:dyDescent="0.2">
      <c r="A196" s="30">
        <v>195</v>
      </c>
      <c r="B196" s="30" t="s">
        <v>37</v>
      </c>
      <c r="C196" s="30">
        <v>2</v>
      </c>
      <c r="D196" s="30">
        <v>25</v>
      </c>
      <c r="E196" s="30">
        <v>149</v>
      </c>
      <c r="F196" s="30" t="s">
        <v>46</v>
      </c>
      <c r="G196" s="30">
        <v>0</v>
      </c>
      <c r="H196" s="30" t="s">
        <v>49</v>
      </c>
      <c r="I196" s="30">
        <v>1</v>
      </c>
      <c r="J196" s="30">
        <v>44</v>
      </c>
      <c r="K196" s="30" t="s">
        <v>27</v>
      </c>
      <c r="L196" s="30">
        <v>1</v>
      </c>
      <c r="M196" s="30">
        <v>3</v>
      </c>
      <c r="N196" s="30">
        <v>55</v>
      </c>
      <c r="O196" s="30" t="s">
        <v>41</v>
      </c>
      <c r="P196" s="30">
        <v>1</v>
      </c>
    </row>
    <row r="197" spans="1:16" x14ac:dyDescent="0.2">
      <c r="A197" s="30">
        <v>196</v>
      </c>
      <c r="B197" s="30" t="s">
        <v>37</v>
      </c>
      <c r="C197" s="30">
        <v>2</v>
      </c>
      <c r="D197" s="30">
        <v>21</v>
      </c>
      <c r="E197" s="30">
        <v>115</v>
      </c>
      <c r="F197" s="30" t="s">
        <v>46</v>
      </c>
      <c r="G197" s="30">
        <v>0</v>
      </c>
      <c r="H197" s="30" t="s">
        <v>49</v>
      </c>
      <c r="I197" s="30">
        <v>1</v>
      </c>
      <c r="J197" s="30">
        <v>20</v>
      </c>
      <c r="K197" s="30" t="s">
        <v>27</v>
      </c>
      <c r="L197" s="30">
        <v>1</v>
      </c>
      <c r="M197" s="30">
        <v>3</v>
      </c>
      <c r="N197" s="30">
        <v>17</v>
      </c>
      <c r="O197" s="30" t="s">
        <v>41</v>
      </c>
      <c r="P197" s="30">
        <v>1</v>
      </c>
    </row>
    <row r="198" spans="1:16" x14ac:dyDescent="0.2">
      <c r="A198" s="30">
        <v>197</v>
      </c>
      <c r="B198" s="30" t="s">
        <v>37</v>
      </c>
      <c r="C198" s="30">
        <v>2</v>
      </c>
      <c r="D198" s="30">
        <v>27</v>
      </c>
      <c r="E198" s="30">
        <v>77</v>
      </c>
      <c r="F198" s="30" t="s">
        <v>46</v>
      </c>
      <c r="G198" s="30">
        <v>0</v>
      </c>
      <c r="H198" s="30" t="s">
        <v>50</v>
      </c>
      <c r="I198" s="30">
        <v>0</v>
      </c>
      <c r="J198" s="30">
        <v>53</v>
      </c>
      <c r="K198" s="30" t="s">
        <v>26</v>
      </c>
      <c r="L198" s="30">
        <v>0</v>
      </c>
      <c r="M198" s="30">
        <v>1</v>
      </c>
      <c r="N198" s="30">
        <v>45</v>
      </c>
      <c r="O198" s="30" t="s">
        <v>41</v>
      </c>
      <c r="P198" s="30">
        <v>1</v>
      </c>
    </row>
    <row r="199" spans="1:16" x14ac:dyDescent="0.2">
      <c r="A199" s="30">
        <v>198</v>
      </c>
      <c r="B199" s="30" t="s">
        <v>37</v>
      </c>
      <c r="C199" s="30">
        <v>2</v>
      </c>
      <c r="D199" s="30">
        <v>25</v>
      </c>
      <c r="E199" s="30">
        <v>48</v>
      </c>
      <c r="F199" s="30" t="s">
        <v>46</v>
      </c>
      <c r="G199" s="30">
        <v>0</v>
      </c>
      <c r="H199" s="30" t="s">
        <v>50</v>
      </c>
      <c r="I199" s="30">
        <v>0</v>
      </c>
      <c r="J199" s="30">
        <v>42</v>
      </c>
      <c r="K199" s="30" t="s">
        <v>27</v>
      </c>
      <c r="L199" s="30">
        <v>1</v>
      </c>
      <c r="M199" s="30">
        <v>5</v>
      </c>
      <c r="N199" s="30">
        <v>85</v>
      </c>
      <c r="O199" s="30" t="s">
        <v>41</v>
      </c>
      <c r="P199" s="30">
        <v>1</v>
      </c>
    </row>
    <row r="200" spans="1:16" x14ac:dyDescent="0.2">
      <c r="A200" s="30">
        <v>199</v>
      </c>
      <c r="B200" s="30" t="s">
        <v>37</v>
      </c>
      <c r="C200" s="30">
        <v>2</v>
      </c>
      <c r="D200" s="30">
        <v>27</v>
      </c>
      <c r="E200" s="30">
        <v>100</v>
      </c>
      <c r="F200" s="30" t="s">
        <v>46</v>
      </c>
      <c r="G200" s="30">
        <v>0</v>
      </c>
      <c r="H200" s="30" t="s">
        <v>50</v>
      </c>
      <c r="I200" s="30">
        <v>0</v>
      </c>
      <c r="J200" s="30">
        <v>33</v>
      </c>
      <c r="K200" s="30" t="s">
        <v>27</v>
      </c>
      <c r="L200" s="30">
        <v>1</v>
      </c>
      <c r="M200" s="30">
        <v>6</v>
      </c>
      <c r="N200" s="30">
        <v>48</v>
      </c>
      <c r="O200" s="30" t="s">
        <v>40</v>
      </c>
      <c r="P200" s="30">
        <v>0</v>
      </c>
    </row>
    <row r="201" spans="1:16" x14ac:dyDescent="0.2">
      <c r="A201" s="30">
        <v>200</v>
      </c>
      <c r="B201" s="30" t="s">
        <v>37</v>
      </c>
      <c r="C201" s="30">
        <v>2</v>
      </c>
      <c r="D201" s="30">
        <v>23</v>
      </c>
      <c r="E201" s="30">
        <v>48</v>
      </c>
      <c r="F201" s="30" t="s">
        <v>46</v>
      </c>
      <c r="G201" s="30">
        <v>0</v>
      </c>
      <c r="H201" s="30" t="s">
        <v>50</v>
      </c>
      <c r="I201" s="30">
        <v>0</v>
      </c>
      <c r="J201" s="30">
        <v>38</v>
      </c>
      <c r="K201" s="30" t="s">
        <v>27</v>
      </c>
      <c r="L201" s="30">
        <v>1</v>
      </c>
      <c r="M201" s="30">
        <v>3</v>
      </c>
      <c r="N201" s="30">
        <v>40</v>
      </c>
      <c r="O201" s="30" t="s">
        <v>40</v>
      </c>
      <c r="P201" s="30">
        <v>0</v>
      </c>
    </row>
    <row r="202" spans="1:16" x14ac:dyDescent="0.2">
      <c r="A202" s="30">
        <v>201</v>
      </c>
      <c r="B202" s="30" t="s">
        <v>38</v>
      </c>
      <c r="C202" s="30">
        <v>3</v>
      </c>
      <c r="D202" s="30">
        <v>22</v>
      </c>
      <c r="E202" s="30">
        <v>39</v>
      </c>
      <c r="F202" s="30" t="s">
        <v>46</v>
      </c>
      <c r="G202" s="30">
        <v>0</v>
      </c>
      <c r="H202" s="30" t="s">
        <v>49</v>
      </c>
      <c r="I202" s="30">
        <v>1</v>
      </c>
      <c r="J202" s="30">
        <v>42</v>
      </c>
      <c r="K202" s="30" t="s">
        <v>27</v>
      </c>
      <c r="L202" s="30">
        <v>1</v>
      </c>
      <c r="M202" s="30">
        <v>1</v>
      </c>
      <c r="N202" s="30">
        <v>39</v>
      </c>
      <c r="O202" s="30" t="s">
        <v>40</v>
      </c>
      <c r="P202" s="30">
        <v>0</v>
      </c>
    </row>
    <row r="203" spans="1:16" x14ac:dyDescent="0.2">
      <c r="A203" s="30">
        <v>202</v>
      </c>
      <c r="B203" s="30" t="s">
        <v>38</v>
      </c>
      <c r="C203" s="30">
        <v>3</v>
      </c>
      <c r="D203" s="30">
        <v>23</v>
      </c>
      <c r="E203" s="30">
        <v>35</v>
      </c>
      <c r="F203" s="30" t="s">
        <v>46</v>
      </c>
      <c r="G203" s="30">
        <v>0</v>
      </c>
      <c r="H203" s="30" t="s">
        <v>50</v>
      </c>
      <c r="I203" s="30">
        <v>0</v>
      </c>
      <c r="J203" s="30">
        <v>39</v>
      </c>
      <c r="K203" s="30" t="s">
        <v>27</v>
      </c>
      <c r="L203" s="30">
        <v>1</v>
      </c>
      <c r="M203" s="30">
        <v>3</v>
      </c>
      <c r="N203" s="30">
        <v>39</v>
      </c>
      <c r="O203" s="30" t="s">
        <v>41</v>
      </c>
      <c r="P203" s="30">
        <v>1</v>
      </c>
    </row>
    <row r="204" spans="1:16" x14ac:dyDescent="0.2">
      <c r="A204" s="30">
        <v>203</v>
      </c>
      <c r="B204" s="30" t="s">
        <v>38</v>
      </c>
      <c r="C204" s="30">
        <v>3</v>
      </c>
      <c r="D204" s="30">
        <v>20</v>
      </c>
      <c r="E204" s="30">
        <v>41</v>
      </c>
      <c r="F204" s="30" t="s">
        <v>46</v>
      </c>
      <c r="G204" s="30">
        <v>0</v>
      </c>
      <c r="H204" s="30" t="s">
        <v>50</v>
      </c>
      <c r="I204" s="30">
        <v>0</v>
      </c>
      <c r="J204" s="30">
        <v>35</v>
      </c>
      <c r="K204" s="30" t="s">
        <v>27</v>
      </c>
      <c r="L204" s="30">
        <v>1</v>
      </c>
      <c r="M204" s="30">
        <v>2</v>
      </c>
      <c r="N204" s="30">
        <v>39</v>
      </c>
      <c r="O204" s="30" t="s">
        <v>41</v>
      </c>
      <c r="P204" s="30">
        <v>1</v>
      </c>
    </row>
    <row r="205" spans="1:16" x14ac:dyDescent="0.2">
      <c r="A205" s="30">
        <v>204</v>
      </c>
      <c r="B205" s="30" t="s">
        <v>38</v>
      </c>
      <c r="C205" s="30">
        <v>3</v>
      </c>
      <c r="D205" s="30">
        <v>21</v>
      </c>
      <c r="E205" s="30">
        <v>39</v>
      </c>
      <c r="F205" s="30" t="s">
        <v>47</v>
      </c>
      <c r="G205" s="30">
        <v>1</v>
      </c>
      <c r="H205" s="30" t="s">
        <v>50</v>
      </c>
      <c r="I205" s="30">
        <v>0</v>
      </c>
      <c r="J205" s="30">
        <v>62</v>
      </c>
      <c r="K205" s="30" t="s">
        <v>26</v>
      </c>
      <c r="L205" s="30">
        <v>0</v>
      </c>
      <c r="M205" s="30">
        <v>1</v>
      </c>
      <c r="N205" s="30">
        <v>39</v>
      </c>
      <c r="O205" s="30" t="s">
        <v>41</v>
      </c>
      <c r="P205" s="30">
        <v>1</v>
      </c>
    </row>
    <row r="206" spans="1:16" x14ac:dyDescent="0.2">
      <c r="A206" s="30">
        <v>205</v>
      </c>
      <c r="B206" s="30" t="s">
        <v>38</v>
      </c>
      <c r="C206" s="30">
        <v>3</v>
      </c>
      <c r="D206" s="30">
        <v>23</v>
      </c>
      <c r="E206" s="30">
        <v>60</v>
      </c>
      <c r="F206" s="30" t="s">
        <v>46</v>
      </c>
      <c r="G206" s="30">
        <v>0</v>
      </c>
      <c r="H206" s="30" t="s">
        <v>49</v>
      </c>
      <c r="I206" s="30">
        <v>1</v>
      </c>
      <c r="J206" s="30">
        <v>26</v>
      </c>
      <c r="K206" s="30" t="s">
        <v>27</v>
      </c>
      <c r="L206" s="30">
        <v>1</v>
      </c>
      <c r="M206" s="30">
        <v>3</v>
      </c>
      <c r="N206" s="30">
        <v>43</v>
      </c>
      <c r="O206" s="30" t="s">
        <v>41</v>
      </c>
      <c r="P206" s="30">
        <v>1</v>
      </c>
    </row>
    <row r="207" spans="1:16" x14ac:dyDescent="0.2">
      <c r="A207" s="30">
        <v>206</v>
      </c>
      <c r="B207" s="30" t="s">
        <v>38</v>
      </c>
      <c r="C207" s="30">
        <v>3</v>
      </c>
      <c r="D207" s="30">
        <v>22</v>
      </c>
      <c r="E207" s="30">
        <v>64</v>
      </c>
      <c r="F207" s="30" t="s">
        <v>46</v>
      </c>
      <c r="G207" s="30">
        <v>0</v>
      </c>
      <c r="H207" s="30" t="s">
        <v>50</v>
      </c>
      <c r="I207" s="30">
        <v>0</v>
      </c>
      <c r="J207" s="30">
        <v>39</v>
      </c>
      <c r="K207" s="30" t="s">
        <v>26</v>
      </c>
      <c r="L207" s="30">
        <v>0</v>
      </c>
      <c r="M207" s="30">
        <v>1</v>
      </c>
      <c r="N207" s="30">
        <v>75</v>
      </c>
      <c r="O207" s="30" t="s">
        <v>40</v>
      </c>
      <c r="P207" s="30">
        <v>0</v>
      </c>
    </row>
    <row r="208" spans="1:16" x14ac:dyDescent="0.2">
      <c r="A208" s="30">
        <v>207</v>
      </c>
      <c r="B208" s="30" t="s">
        <v>38</v>
      </c>
      <c r="C208" s="30">
        <v>3</v>
      </c>
      <c r="D208" s="30">
        <v>22</v>
      </c>
      <c r="E208" s="30">
        <v>58</v>
      </c>
      <c r="F208" s="30" t="s">
        <v>46</v>
      </c>
      <c r="G208" s="30">
        <v>0</v>
      </c>
      <c r="H208" s="30" t="s">
        <v>50</v>
      </c>
      <c r="I208" s="30">
        <v>0</v>
      </c>
      <c r="J208" s="30">
        <v>86</v>
      </c>
      <c r="K208" s="30" t="s">
        <v>27</v>
      </c>
      <c r="L208" s="30">
        <v>1</v>
      </c>
      <c r="M208" s="30">
        <v>2</v>
      </c>
      <c r="N208" s="30">
        <v>43</v>
      </c>
      <c r="O208" s="30" t="s">
        <v>41</v>
      </c>
      <c r="P208" s="30">
        <v>1</v>
      </c>
    </row>
    <row r="209" spans="1:16" x14ac:dyDescent="0.2">
      <c r="A209" s="30">
        <v>208</v>
      </c>
      <c r="B209" s="30" t="s">
        <v>38</v>
      </c>
      <c r="C209" s="30">
        <v>3</v>
      </c>
      <c r="D209" s="30">
        <v>23</v>
      </c>
      <c r="E209" s="30">
        <v>62</v>
      </c>
      <c r="F209" s="30" t="s">
        <v>46</v>
      </c>
      <c r="G209" s="30">
        <v>0</v>
      </c>
      <c r="H209" s="30" t="s">
        <v>50</v>
      </c>
      <c r="I209" s="30">
        <v>0</v>
      </c>
      <c r="J209" s="30">
        <v>26</v>
      </c>
      <c r="K209" s="30" t="s">
        <v>27</v>
      </c>
      <c r="L209" s="30">
        <v>1</v>
      </c>
      <c r="M209" s="30">
        <v>5</v>
      </c>
      <c r="N209" s="30">
        <v>43</v>
      </c>
      <c r="O209" s="30" t="s">
        <v>40</v>
      </c>
      <c r="P209" s="30">
        <v>0</v>
      </c>
    </row>
    <row r="210" spans="1:16" x14ac:dyDescent="0.2">
      <c r="A210" s="30">
        <v>209</v>
      </c>
      <c r="B210" s="30" t="s">
        <v>38</v>
      </c>
      <c r="C210" s="30">
        <v>3</v>
      </c>
      <c r="D210" s="30">
        <v>23</v>
      </c>
      <c r="E210" s="30">
        <v>60</v>
      </c>
      <c r="F210" s="30" t="s">
        <v>47</v>
      </c>
      <c r="G210" s="30">
        <v>1</v>
      </c>
      <c r="H210" s="30" t="s">
        <v>50</v>
      </c>
      <c r="I210" s="30">
        <v>0</v>
      </c>
      <c r="J210" s="30">
        <v>41</v>
      </c>
      <c r="K210" s="30" t="s">
        <v>26</v>
      </c>
      <c r="L210" s="30">
        <v>0</v>
      </c>
      <c r="M210" s="30">
        <v>4</v>
      </c>
      <c r="N210" s="30">
        <v>43</v>
      </c>
      <c r="O210" s="30" t="s">
        <v>40</v>
      </c>
      <c r="P210" s="30">
        <v>0</v>
      </c>
    </row>
    <row r="211" spans="1:16" x14ac:dyDescent="0.2">
      <c r="A211" s="30">
        <v>210</v>
      </c>
      <c r="B211" s="30" t="s">
        <v>38</v>
      </c>
      <c r="C211" s="30">
        <v>3</v>
      </c>
      <c r="D211" s="30">
        <v>24</v>
      </c>
      <c r="E211" s="30">
        <v>62</v>
      </c>
      <c r="F211" s="30" t="s">
        <v>46</v>
      </c>
      <c r="G211" s="30">
        <v>0</v>
      </c>
      <c r="H211" s="30" t="s">
        <v>50</v>
      </c>
      <c r="I211" s="30">
        <v>0</v>
      </c>
      <c r="J211" s="30">
        <v>39</v>
      </c>
      <c r="K211" s="30" t="s">
        <v>27</v>
      </c>
      <c r="L211" s="30">
        <v>1</v>
      </c>
      <c r="M211" s="30">
        <v>4</v>
      </c>
      <c r="N211" s="30">
        <v>44</v>
      </c>
      <c r="O211" s="30" t="s">
        <v>41</v>
      </c>
      <c r="P211" s="30">
        <v>1</v>
      </c>
    </row>
    <row r="212" spans="1:16" x14ac:dyDescent="0.2">
      <c r="A212" s="30">
        <v>211</v>
      </c>
      <c r="B212" s="30" t="s">
        <v>38</v>
      </c>
      <c r="C212" s="30">
        <v>3</v>
      </c>
      <c r="D212" s="30">
        <v>21</v>
      </c>
      <c r="E212" s="30">
        <v>43</v>
      </c>
      <c r="F212" s="30" t="s">
        <v>46</v>
      </c>
      <c r="G212" s="30">
        <v>0</v>
      </c>
      <c r="H212" s="30" t="s">
        <v>49</v>
      </c>
      <c r="I212" s="30">
        <v>1</v>
      </c>
      <c r="J212" s="30">
        <v>38</v>
      </c>
      <c r="K212" s="30" t="s">
        <v>26</v>
      </c>
      <c r="L212" s="30">
        <v>0</v>
      </c>
      <c r="M212" s="30">
        <v>4</v>
      </c>
      <c r="N212" s="30">
        <v>41</v>
      </c>
      <c r="O212" s="30" t="s">
        <v>40</v>
      </c>
      <c r="P212" s="30">
        <v>0</v>
      </c>
    </row>
    <row r="213" spans="1:16" x14ac:dyDescent="0.2">
      <c r="A213" s="30">
        <v>212</v>
      </c>
      <c r="B213" s="30" t="s">
        <v>38</v>
      </c>
      <c r="C213" s="30">
        <v>3</v>
      </c>
      <c r="D213" s="30">
        <v>21</v>
      </c>
      <c r="E213" s="30">
        <v>40</v>
      </c>
      <c r="F213" s="30" t="s">
        <v>46</v>
      </c>
      <c r="G213" s="30">
        <v>0</v>
      </c>
      <c r="H213" s="30" t="s">
        <v>50</v>
      </c>
      <c r="I213" s="30">
        <v>0</v>
      </c>
      <c r="J213" s="30">
        <v>22</v>
      </c>
      <c r="K213" s="30" t="s">
        <v>27</v>
      </c>
      <c r="L213" s="30">
        <v>1</v>
      </c>
      <c r="M213" s="30">
        <v>3</v>
      </c>
      <c r="N213" s="30">
        <v>40</v>
      </c>
      <c r="O213" s="30" t="s">
        <v>40</v>
      </c>
      <c r="P213" s="30">
        <v>0</v>
      </c>
    </row>
    <row r="214" spans="1:16" x14ac:dyDescent="0.2">
      <c r="A214" s="30">
        <v>213</v>
      </c>
      <c r="B214" s="30" t="s">
        <v>38</v>
      </c>
      <c r="C214" s="30">
        <v>3</v>
      </c>
      <c r="D214" s="30">
        <v>22</v>
      </c>
      <c r="E214" s="30">
        <v>39</v>
      </c>
      <c r="F214" s="30" t="s">
        <v>47</v>
      </c>
      <c r="G214" s="30">
        <v>1</v>
      </c>
      <c r="H214" s="30" t="s">
        <v>50</v>
      </c>
      <c r="I214" s="30">
        <v>0</v>
      </c>
      <c r="J214" s="30">
        <v>59</v>
      </c>
      <c r="K214" s="30" t="s">
        <v>27</v>
      </c>
      <c r="L214" s="30">
        <v>1</v>
      </c>
      <c r="M214" s="30">
        <v>1</v>
      </c>
      <c r="N214" s="30">
        <v>41</v>
      </c>
      <c r="O214" s="30" t="s">
        <v>41</v>
      </c>
      <c r="P214" s="30">
        <v>1</v>
      </c>
    </row>
    <row r="215" spans="1:16" x14ac:dyDescent="0.2">
      <c r="A215" s="30">
        <v>214</v>
      </c>
      <c r="B215" s="30" t="s">
        <v>38</v>
      </c>
      <c r="C215" s="30">
        <v>3</v>
      </c>
      <c r="D215" s="30">
        <v>20</v>
      </c>
      <c r="E215" s="30">
        <v>41</v>
      </c>
      <c r="F215" s="30" t="s">
        <v>46</v>
      </c>
      <c r="G215" s="30">
        <v>0</v>
      </c>
      <c r="H215" s="30" t="s">
        <v>49</v>
      </c>
      <c r="I215" s="30">
        <v>1</v>
      </c>
      <c r="J215" s="30">
        <v>21</v>
      </c>
      <c r="K215" s="30" t="s">
        <v>27</v>
      </c>
      <c r="L215" s="30">
        <v>1</v>
      </c>
      <c r="M215" s="30">
        <v>1</v>
      </c>
      <c r="N215" s="30">
        <v>22</v>
      </c>
      <c r="O215" s="30" t="s">
        <v>40</v>
      </c>
      <c r="P215" s="30">
        <v>0</v>
      </c>
    </row>
    <row r="216" spans="1:16" x14ac:dyDescent="0.2">
      <c r="A216" s="30">
        <v>215</v>
      </c>
      <c r="B216" s="30" t="s">
        <v>38</v>
      </c>
      <c r="C216" s="30">
        <v>3</v>
      </c>
      <c r="D216" s="30">
        <v>25</v>
      </c>
      <c r="E216" s="30">
        <v>63</v>
      </c>
      <c r="F216" s="30" t="s">
        <v>46</v>
      </c>
      <c r="G216" s="30">
        <v>0</v>
      </c>
      <c r="H216" s="30" t="s">
        <v>50</v>
      </c>
      <c r="I216" s="30">
        <v>0</v>
      </c>
      <c r="J216" s="30">
        <v>39</v>
      </c>
      <c r="K216" s="30" t="s">
        <v>27</v>
      </c>
      <c r="L216" s="30">
        <v>1</v>
      </c>
      <c r="M216" s="30">
        <v>5</v>
      </c>
      <c r="N216" s="30">
        <v>45</v>
      </c>
      <c r="O216" s="30" t="s">
        <v>40</v>
      </c>
      <c r="P216" s="30">
        <v>0</v>
      </c>
    </row>
    <row r="217" spans="1:16" x14ac:dyDescent="0.2">
      <c r="A217" s="30">
        <v>216</v>
      </c>
      <c r="B217" s="30" t="s">
        <v>38</v>
      </c>
      <c r="C217" s="30">
        <v>3</v>
      </c>
      <c r="D217" s="30">
        <v>22</v>
      </c>
      <c r="E217" s="30">
        <v>59</v>
      </c>
      <c r="F217" s="30" t="s">
        <v>46</v>
      </c>
      <c r="G217" s="30">
        <v>0</v>
      </c>
      <c r="H217" s="30" t="s">
        <v>50</v>
      </c>
      <c r="I217" s="30">
        <v>0</v>
      </c>
      <c r="J217" s="30">
        <v>29</v>
      </c>
      <c r="K217" s="30" t="s">
        <v>27</v>
      </c>
      <c r="L217" s="30">
        <v>1</v>
      </c>
      <c r="M217" s="30">
        <v>1</v>
      </c>
      <c r="N217" s="30">
        <v>44</v>
      </c>
      <c r="O217" s="30" t="s">
        <v>41</v>
      </c>
      <c r="P217" s="30">
        <v>1</v>
      </c>
    </row>
    <row r="218" spans="1:16" x14ac:dyDescent="0.2">
      <c r="A218" s="30">
        <v>217</v>
      </c>
      <c r="B218" s="30" t="s">
        <v>38</v>
      </c>
      <c r="C218" s="30">
        <v>3</v>
      </c>
      <c r="D218" s="30">
        <v>21</v>
      </c>
      <c r="E218" s="30">
        <v>59</v>
      </c>
      <c r="F218" s="30" t="s">
        <v>46</v>
      </c>
      <c r="G218" s="30">
        <v>0</v>
      </c>
      <c r="H218" s="30" t="s">
        <v>50</v>
      </c>
      <c r="I218" s="30">
        <v>0</v>
      </c>
      <c r="J218" s="30">
        <v>57</v>
      </c>
      <c r="K218" s="30" t="s">
        <v>27</v>
      </c>
      <c r="L218" s="30">
        <v>1</v>
      </c>
      <c r="M218" s="30">
        <v>4</v>
      </c>
      <c r="N218" s="30">
        <v>44</v>
      </c>
      <c r="O218" s="30" t="s">
        <v>40</v>
      </c>
      <c r="P218" s="30">
        <v>0</v>
      </c>
    </row>
    <row r="219" spans="1:16" x14ac:dyDescent="0.2">
      <c r="A219" s="30">
        <v>218</v>
      </c>
      <c r="B219" s="30" t="s">
        <v>38</v>
      </c>
      <c r="C219" s="30">
        <v>3</v>
      </c>
      <c r="D219" s="30">
        <v>20</v>
      </c>
      <c r="E219" s="30">
        <v>61</v>
      </c>
      <c r="F219" s="30" t="s">
        <v>46</v>
      </c>
      <c r="G219" s="30">
        <v>0</v>
      </c>
      <c r="H219" s="30" t="s">
        <v>49</v>
      </c>
      <c r="I219" s="30">
        <v>1</v>
      </c>
      <c r="J219" s="30">
        <v>50</v>
      </c>
      <c r="K219" s="30" t="s">
        <v>26</v>
      </c>
      <c r="L219" s="30">
        <v>0</v>
      </c>
      <c r="M219" s="30">
        <v>4</v>
      </c>
      <c r="N219" s="30">
        <v>44</v>
      </c>
      <c r="O219" s="30" t="s">
        <v>40</v>
      </c>
      <c r="P219" s="30">
        <v>0</v>
      </c>
    </row>
    <row r="220" spans="1:16" x14ac:dyDescent="0.2">
      <c r="A220" s="30">
        <v>219</v>
      </c>
      <c r="B220" s="30" t="s">
        <v>38</v>
      </c>
      <c r="C220" s="30">
        <v>3</v>
      </c>
      <c r="D220" s="30">
        <v>22</v>
      </c>
      <c r="E220" s="30">
        <v>59</v>
      </c>
      <c r="F220" s="30" t="s">
        <v>46</v>
      </c>
      <c r="G220" s="30">
        <v>0</v>
      </c>
      <c r="H220" s="30" t="s">
        <v>50</v>
      </c>
      <c r="I220" s="30">
        <v>0</v>
      </c>
      <c r="J220" s="30">
        <v>45</v>
      </c>
      <c r="K220" s="30" t="s">
        <v>27</v>
      </c>
      <c r="L220" s="30">
        <v>1</v>
      </c>
      <c r="M220" s="30">
        <v>3</v>
      </c>
      <c r="N220" s="30">
        <v>45</v>
      </c>
      <c r="O220" s="30" t="s">
        <v>41</v>
      </c>
      <c r="P220" s="30">
        <v>1</v>
      </c>
    </row>
    <row r="221" spans="1:16" x14ac:dyDescent="0.2">
      <c r="A221" s="30">
        <v>220</v>
      </c>
      <c r="B221" s="30" t="s">
        <v>38</v>
      </c>
      <c r="C221" s="30">
        <v>3</v>
      </c>
      <c r="D221" s="30">
        <v>24</v>
      </c>
      <c r="E221" s="30">
        <v>59</v>
      </c>
      <c r="F221" s="30" t="s">
        <v>46</v>
      </c>
      <c r="G221" s="30">
        <v>0</v>
      </c>
      <c r="H221" s="30" t="s">
        <v>49</v>
      </c>
      <c r="I221" s="30">
        <v>1</v>
      </c>
      <c r="J221" s="30">
        <v>33</v>
      </c>
      <c r="K221" s="30" t="s">
        <v>27</v>
      </c>
      <c r="L221" s="30">
        <v>1</v>
      </c>
      <c r="M221" s="30">
        <v>4</v>
      </c>
      <c r="N221" s="30">
        <v>45</v>
      </c>
      <c r="O221" s="30" t="s">
        <v>40</v>
      </c>
      <c r="P221" s="30">
        <v>0</v>
      </c>
    </row>
    <row r="222" spans="1:16" x14ac:dyDescent="0.2">
      <c r="A222" s="30">
        <v>221</v>
      </c>
      <c r="B222" s="30" t="s">
        <v>38</v>
      </c>
      <c r="C222" s="30">
        <v>3</v>
      </c>
      <c r="D222" s="30">
        <v>23</v>
      </c>
      <c r="E222" s="30">
        <v>41</v>
      </c>
      <c r="F222" s="30" t="s">
        <v>46</v>
      </c>
      <c r="G222" s="30">
        <v>0</v>
      </c>
      <c r="H222" s="30" t="s">
        <v>50</v>
      </c>
      <c r="I222" s="30">
        <v>0</v>
      </c>
      <c r="J222" s="30">
        <v>29</v>
      </c>
      <c r="K222" s="30" t="s">
        <v>26</v>
      </c>
      <c r="L222" s="30">
        <v>0</v>
      </c>
      <c r="M222" s="30">
        <v>1</v>
      </c>
      <c r="N222" s="30">
        <v>42</v>
      </c>
      <c r="O222" s="30" t="s">
        <v>41</v>
      </c>
      <c r="P222" s="30">
        <v>1</v>
      </c>
    </row>
    <row r="223" spans="1:16" x14ac:dyDescent="0.2">
      <c r="A223" s="30">
        <v>222</v>
      </c>
      <c r="B223" s="30" t="s">
        <v>38</v>
      </c>
      <c r="C223" s="30">
        <v>3</v>
      </c>
      <c r="D223" s="30">
        <v>21</v>
      </c>
      <c r="E223" s="30">
        <v>39</v>
      </c>
      <c r="F223" s="30" t="s">
        <v>47</v>
      </c>
      <c r="G223" s="30">
        <v>1</v>
      </c>
      <c r="H223" s="30" t="s">
        <v>49</v>
      </c>
      <c r="I223" s="30">
        <v>1</v>
      </c>
      <c r="J223" s="30">
        <v>64</v>
      </c>
      <c r="K223" s="30" t="s">
        <v>26</v>
      </c>
      <c r="L223" s="30">
        <v>0</v>
      </c>
      <c r="M223" s="30">
        <v>1</v>
      </c>
      <c r="N223" s="30">
        <v>42</v>
      </c>
      <c r="O223" s="30" t="s">
        <v>40</v>
      </c>
      <c r="P223" s="30">
        <v>0</v>
      </c>
    </row>
    <row r="224" spans="1:16" x14ac:dyDescent="0.2">
      <c r="A224" s="30">
        <v>223</v>
      </c>
      <c r="B224" s="30" t="s">
        <v>38</v>
      </c>
      <c r="C224" s="30">
        <v>3</v>
      </c>
      <c r="D224" s="30">
        <v>21</v>
      </c>
      <c r="E224" s="30">
        <v>41</v>
      </c>
      <c r="F224" s="30" t="s">
        <v>46</v>
      </c>
      <c r="G224" s="30">
        <v>0</v>
      </c>
      <c r="H224" s="30" t="s">
        <v>50</v>
      </c>
      <c r="I224" s="30">
        <v>0</v>
      </c>
      <c r="J224" s="30">
        <v>46</v>
      </c>
      <c r="K224" s="30" t="s">
        <v>27</v>
      </c>
      <c r="L224" s="30">
        <v>1</v>
      </c>
      <c r="M224" s="30">
        <v>3</v>
      </c>
      <c r="N224" s="30">
        <v>42</v>
      </c>
      <c r="O224" s="30" t="s">
        <v>41</v>
      </c>
      <c r="P224" s="30">
        <v>1</v>
      </c>
    </row>
    <row r="225" spans="1:16" x14ac:dyDescent="0.2">
      <c r="A225" s="30">
        <v>224</v>
      </c>
      <c r="B225" s="30" t="s">
        <v>38</v>
      </c>
      <c r="C225" s="30">
        <v>3</v>
      </c>
      <c r="D225" s="30">
        <v>21</v>
      </c>
      <c r="E225" s="30">
        <v>44</v>
      </c>
      <c r="F225" s="30" t="s">
        <v>46</v>
      </c>
      <c r="G225" s="30">
        <v>0</v>
      </c>
      <c r="H225" s="30" t="s">
        <v>50</v>
      </c>
      <c r="I225" s="30">
        <v>0</v>
      </c>
      <c r="J225" s="30">
        <v>43</v>
      </c>
      <c r="K225" s="30" t="s">
        <v>27</v>
      </c>
      <c r="L225" s="30">
        <v>1</v>
      </c>
      <c r="M225" s="30">
        <v>6</v>
      </c>
      <c r="N225" s="30">
        <v>43</v>
      </c>
      <c r="O225" s="30" t="s">
        <v>41</v>
      </c>
      <c r="P225" s="30">
        <v>1</v>
      </c>
    </row>
    <row r="226" spans="1:16" x14ac:dyDescent="0.2">
      <c r="A226" s="30">
        <v>225</v>
      </c>
      <c r="B226" s="30" t="s">
        <v>38</v>
      </c>
      <c r="C226" s="30">
        <v>3</v>
      </c>
      <c r="D226" s="30">
        <v>27</v>
      </c>
      <c r="E226" s="30">
        <v>63</v>
      </c>
      <c r="F226" s="30" t="s">
        <v>46</v>
      </c>
      <c r="G226" s="30">
        <v>0</v>
      </c>
      <c r="H226" s="30" t="s">
        <v>50</v>
      </c>
      <c r="I226" s="30">
        <v>0</v>
      </c>
      <c r="J226" s="30">
        <v>27</v>
      </c>
      <c r="K226" s="30" t="s">
        <v>27</v>
      </c>
      <c r="L226" s="30">
        <v>1</v>
      </c>
      <c r="M226" s="30">
        <v>6</v>
      </c>
      <c r="N226" s="30">
        <v>47</v>
      </c>
      <c r="O226" s="30" t="s">
        <v>40</v>
      </c>
      <c r="P226" s="30">
        <v>0</v>
      </c>
    </row>
    <row r="227" spans="1:16" x14ac:dyDescent="0.2">
      <c r="A227" s="30">
        <v>226</v>
      </c>
      <c r="B227" s="30" t="s">
        <v>38</v>
      </c>
      <c r="C227" s="30">
        <v>3</v>
      </c>
      <c r="D227" s="30">
        <v>20</v>
      </c>
      <c r="E227" s="30">
        <v>58</v>
      </c>
      <c r="F227" s="30" t="s">
        <v>46</v>
      </c>
      <c r="G227" s="30">
        <v>0</v>
      </c>
      <c r="H227" s="30" t="s">
        <v>50</v>
      </c>
      <c r="I227" s="30">
        <v>0</v>
      </c>
      <c r="J227" s="30">
        <v>56</v>
      </c>
      <c r="K227" s="30" t="s">
        <v>26</v>
      </c>
      <c r="L227" s="30">
        <v>0</v>
      </c>
      <c r="M227" s="30">
        <v>1</v>
      </c>
      <c r="N227" s="30">
        <v>45</v>
      </c>
      <c r="O227" s="30" t="s">
        <v>41</v>
      </c>
      <c r="P227" s="30">
        <v>1</v>
      </c>
    </row>
    <row r="228" spans="1:16" x14ac:dyDescent="0.2">
      <c r="A228" s="30">
        <v>227</v>
      </c>
      <c r="B228" s="30" t="s">
        <v>38</v>
      </c>
      <c r="C228" s="30">
        <v>3</v>
      </c>
      <c r="D228" s="30">
        <v>30</v>
      </c>
      <c r="E228" s="30">
        <v>60</v>
      </c>
      <c r="F228" s="30" t="s">
        <v>46</v>
      </c>
      <c r="G228" s="30">
        <v>0</v>
      </c>
      <c r="H228" s="30" t="s">
        <v>49</v>
      </c>
      <c r="I228" s="30">
        <v>1</v>
      </c>
      <c r="J228" s="30">
        <v>28</v>
      </c>
      <c r="K228" s="30" t="s">
        <v>26</v>
      </c>
      <c r="L228" s="30">
        <v>0</v>
      </c>
      <c r="M228" s="30">
        <v>2</v>
      </c>
      <c r="N228" s="30">
        <v>47</v>
      </c>
      <c r="O228" s="30" t="s">
        <v>40</v>
      </c>
      <c r="P228" s="30">
        <v>0</v>
      </c>
    </row>
    <row r="229" spans="1:16" x14ac:dyDescent="0.2">
      <c r="A229" s="30">
        <v>228</v>
      </c>
      <c r="B229" s="30" t="s">
        <v>38</v>
      </c>
      <c r="C229" s="30">
        <v>3</v>
      </c>
      <c r="D229" s="30">
        <v>21</v>
      </c>
      <c r="E229" s="30">
        <v>56</v>
      </c>
      <c r="F229" s="30" t="s">
        <v>46</v>
      </c>
      <c r="G229" s="30">
        <v>0</v>
      </c>
      <c r="H229" s="30" t="s">
        <v>50</v>
      </c>
      <c r="I229" s="30">
        <v>0</v>
      </c>
      <c r="J229" s="30">
        <v>44</v>
      </c>
      <c r="K229" s="30" t="s">
        <v>27</v>
      </c>
      <c r="L229" s="30">
        <v>1</v>
      </c>
      <c r="M229" s="30">
        <v>5</v>
      </c>
      <c r="N229" s="30">
        <v>45</v>
      </c>
      <c r="O229" s="30" t="s">
        <v>40</v>
      </c>
      <c r="P229" s="30">
        <v>0</v>
      </c>
    </row>
    <row r="230" spans="1:16" x14ac:dyDescent="0.2">
      <c r="A230" s="30">
        <v>229</v>
      </c>
      <c r="B230" s="30" t="s">
        <v>38</v>
      </c>
      <c r="C230" s="30">
        <v>3</v>
      </c>
      <c r="D230" s="30">
        <v>22</v>
      </c>
      <c r="E230" s="30">
        <v>39</v>
      </c>
      <c r="F230" s="30" t="s">
        <v>46</v>
      </c>
      <c r="G230" s="30">
        <v>0</v>
      </c>
      <c r="H230" s="30" t="s">
        <v>49</v>
      </c>
      <c r="I230" s="30">
        <v>1</v>
      </c>
      <c r="J230" s="30">
        <v>51</v>
      </c>
      <c r="K230" s="30" t="s">
        <v>27</v>
      </c>
      <c r="L230" s="30">
        <v>1</v>
      </c>
      <c r="M230" s="30">
        <v>2</v>
      </c>
      <c r="N230" s="30">
        <v>43</v>
      </c>
      <c r="O230" s="30" t="s">
        <v>40</v>
      </c>
      <c r="P230" s="30">
        <v>0</v>
      </c>
    </row>
    <row r="231" spans="1:16" x14ac:dyDescent="0.2">
      <c r="A231" s="30">
        <v>230</v>
      </c>
      <c r="B231" s="30" t="s">
        <v>38</v>
      </c>
      <c r="C231" s="30">
        <v>3</v>
      </c>
      <c r="D231" s="30">
        <v>24</v>
      </c>
      <c r="E231" s="30">
        <v>40</v>
      </c>
      <c r="F231" s="30" t="s">
        <v>46</v>
      </c>
      <c r="G231" s="30">
        <v>0</v>
      </c>
      <c r="H231" s="30" t="s">
        <v>50</v>
      </c>
      <c r="I231" s="30">
        <v>0</v>
      </c>
      <c r="J231" s="30">
        <v>52</v>
      </c>
      <c r="K231" s="30" t="s">
        <v>27</v>
      </c>
      <c r="L231" s="30">
        <v>1</v>
      </c>
      <c r="M231" s="30">
        <v>4</v>
      </c>
      <c r="N231" s="30">
        <v>44</v>
      </c>
      <c r="O231" s="30" t="s">
        <v>40</v>
      </c>
      <c r="P231" s="30">
        <v>0</v>
      </c>
    </row>
    <row r="232" spans="1:16" x14ac:dyDescent="0.2">
      <c r="A232" s="30">
        <v>231</v>
      </c>
      <c r="B232" s="30" t="s">
        <v>38</v>
      </c>
      <c r="C232" s="30">
        <v>3</v>
      </c>
      <c r="D232" s="30">
        <v>29</v>
      </c>
      <c r="E232" s="30">
        <v>45</v>
      </c>
      <c r="F232" s="30" t="s">
        <v>46</v>
      </c>
      <c r="G232" s="30">
        <v>0</v>
      </c>
      <c r="H232" s="30" t="s">
        <v>50</v>
      </c>
      <c r="I232" s="30">
        <v>0</v>
      </c>
      <c r="J232" s="30">
        <v>60</v>
      </c>
      <c r="K232" s="30" t="s">
        <v>26</v>
      </c>
      <c r="L232" s="30">
        <v>0</v>
      </c>
      <c r="M232" s="30">
        <v>1</v>
      </c>
      <c r="N232" s="30">
        <v>45</v>
      </c>
      <c r="O232" s="30" t="s">
        <v>41</v>
      </c>
      <c r="P232" s="30">
        <v>1</v>
      </c>
    </row>
    <row r="233" spans="1:16" x14ac:dyDescent="0.2">
      <c r="A233" s="30">
        <v>232</v>
      </c>
      <c r="B233" s="30" t="s">
        <v>38</v>
      </c>
      <c r="C233" s="30">
        <v>3</v>
      </c>
      <c r="D233" s="30">
        <v>21</v>
      </c>
      <c r="E233" s="30">
        <v>38</v>
      </c>
      <c r="F233" s="30" t="s">
        <v>46</v>
      </c>
      <c r="G233" s="30">
        <v>0</v>
      </c>
      <c r="H233" s="30" t="s">
        <v>50</v>
      </c>
      <c r="I233" s="30">
        <v>0</v>
      </c>
      <c r="J233" s="30">
        <v>69</v>
      </c>
      <c r="K233" s="30" t="s">
        <v>27</v>
      </c>
      <c r="L233" s="30">
        <v>1</v>
      </c>
      <c r="M233" s="30">
        <v>2</v>
      </c>
      <c r="N233" s="30">
        <v>43</v>
      </c>
      <c r="O233" s="30" t="s">
        <v>40</v>
      </c>
      <c r="P233" s="30">
        <v>0</v>
      </c>
    </row>
    <row r="234" spans="1:16" x14ac:dyDescent="0.2">
      <c r="A234" s="30">
        <v>233</v>
      </c>
      <c r="B234" s="30" t="s">
        <v>38</v>
      </c>
      <c r="C234" s="30">
        <v>3</v>
      </c>
      <c r="D234" s="30">
        <v>21</v>
      </c>
      <c r="E234" s="30">
        <v>39</v>
      </c>
      <c r="F234" s="30" t="s">
        <v>47</v>
      </c>
      <c r="G234" s="30">
        <v>1</v>
      </c>
      <c r="H234" s="30" t="s">
        <v>50</v>
      </c>
      <c r="I234" s="30">
        <v>0</v>
      </c>
      <c r="J234" s="30">
        <v>73</v>
      </c>
      <c r="K234" s="30" t="s">
        <v>27</v>
      </c>
      <c r="L234" s="30">
        <v>1</v>
      </c>
      <c r="M234" s="30">
        <v>1</v>
      </c>
      <c r="N234" s="30">
        <v>43</v>
      </c>
      <c r="O234" s="30" t="s">
        <v>41</v>
      </c>
      <c r="P234" s="30">
        <v>1</v>
      </c>
    </row>
    <row r="235" spans="1:16" x14ac:dyDescent="0.2">
      <c r="A235" s="30">
        <v>234</v>
      </c>
      <c r="B235" s="30" t="s">
        <v>38</v>
      </c>
      <c r="C235" s="30">
        <v>3</v>
      </c>
      <c r="D235" s="30">
        <v>22</v>
      </c>
      <c r="E235" s="30">
        <v>39</v>
      </c>
      <c r="F235" s="30" t="s">
        <v>46</v>
      </c>
      <c r="G235" s="30">
        <v>0</v>
      </c>
      <c r="H235" s="30" t="s">
        <v>50</v>
      </c>
      <c r="I235" s="30">
        <v>0</v>
      </c>
      <c r="J235" s="30">
        <v>42</v>
      </c>
      <c r="K235" s="30" t="s">
        <v>27</v>
      </c>
      <c r="L235" s="30">
        <v>1</v>
      </c>
      <c r="M235" s="30">
        <v>6</v>
      </c>
      <c r="N235" s="30">
        <v>44</v>
      </c>
      <c r="O235" s="30" t="s">
        <v>40</v>
      </c>
      <c r="P235" s="30">
        <v>0</v>
      </c>
    </row>
    <row r="236" spans="1:16" x14ac:dyDescent="0.2">
      <c r="A236" s="30">
        <v>235</v>
      </c>
      <c r="B236" s="30" t="s">
        <v>38</v>
      </c>
      <c r="C236" s="30">
        <v>3</v>
      </c>
      <c r="D236" s="30">
        <v>21</v>
      </c>
      <c r="E236" s="30">
        <v>41</v>
      </c>
      <c r="F236" s="30" t="s">
        <v>46</v>
      </c>
      <c r="G236" s="30">
        <v>0</v>
      </c>
      <c r="H236" s="30" t="s">
        <v>50</v>
      </c>
      <c r="I236" s="30">
        <v>0</v>
      </c>
      <c r="J236" s="30">
        <v>71</v>
      </c>
      <c r="K236" s="30" t="s">
        <v>26</v>
      </c>
      <c r="L236" s="30">
        <v>0</v>
      </c>
      <c r="M236" s="30">
        <v>1</v>
      </c>
      <c r="N236" s="30">
        <v>44</v>
      </c>
      <c r="O236" s="30" t="s">
        <v>41</v>
      </c>
      <c r="P236" s="30">
        <v>1</v>
      </c>
    </row>
    <row r="237" spans="1:16" x14ac:dyDescent="0.2">
      <c r="A237" s="30">
        <v>236</v>
      </c>
      <c r="B237" s="30" t="s">
        <v>38</v>
      </c>
      <c r="C237" s="30">
        <v>3</v>
      </c>
      <c r="D237" s="30">
        <v>23</v>
      </c>
      <c r="E237" s="30">
        <v>41</v>
      </c>
      <c r="F237" s="30" t="s">
        <v>46</v>
      </c>
      <c r="G237" s="30">
        <v>0</v>
      </c>
      <c r="H237" s="30" t="s">
        <v>49</v>
      </c>
      <c r="I237" s="30">
        <v>1</v>
      </c>
      <c r="J237" s="30">
        <v>37</v>
      </c>
      <c r="K237" s="30" t="s">
        <v>27</v>
      </c>
      <c r="L237" s="30">
        <v>1</v>
      </c>
      <c r="M237" s="30">
        <v>5</v>
      </c>
      <c r="N237" s="30">
        <v>45</v>
      </c>
      <c r="O237" s="30" t="s">
        <v>40</v>
      </c>
      <c r="P237" s="30">
        <v>0</v>
      </c>
    </row>
    <row r="238" spans="1:16" x14ac:dyDescent="0.2">
      <c r="A238" s="30">
        <v>237</v>
      </c>
      <c r="B238" s="30" t="s">
        <v>38</v>
      </c>
      <c r="C238" s="30">
        <v>3</v>
      </c>
      <c r="D238" s="30">
        <v>29</v>
      </c>
      <c r="E238" s="30">
        <v>41</v>
      </c>
      <c r="F238" s="30" t="s">
        <v>46</v>
      </c>
      <c r="G238" s="30">
        <v>0</v>
      </c>
      <c r="H238" s="30" t="s">
        <v>50</v>
      </c>
      <c r="I238" s="30">
        <v>0</v>
      </c>
      <c r="J238" s="30">
        <v>31</v>
      </c>
      <c r="K238" s="30" t="s">
        <v>27</v>
      </c>
      <c r="L238" s="30">
        <v>1</v>
      </c>
      <c r="M238" s="30">
        <v>3</v>
      </c>
      <c r="N238" s="30">
        <v>46</v>
      </c>
      <c r="O238" s="30" t="s">
        <v>41</v>
      </c>
      <c r="P238" s="30">
        <v>1</v>
      </c>
    </row>
    <row r="239" spans="1:16" x14ac:dyDescent="0.2">
      <c r="A239" s="30">
        <v>238</v>
      </c>
      <c r="B239" s="30" t="s">
        <v>38</v>
      </c>
      <c r="C239" s="30">
        <v>3</v>
      </c>
      <c r="D239" s="30">
        <v>22</v>
      </c>
      <c r="E239" s="30">
        <v>61</v>
      </c>
      <c r="F239" s="30" t="s">
        <v>46</v>
      </c>
      <c r="G239" s="30">
        <v>0</v>
      </c>
      <c r="H239" s="30" t="s">
        <v>49</v>
      </c>
      <c r="I239" s="30">
        <v>1</v>
      </c>
      <c r="J239" s="30">
        <v>25</v>
      </c>
      <c r="K239" s="30" t="s">
        <v>27</v>
      </c>
      <c r="L239" s="30">
        <v>1</v>
      </c>
      <c r="M239" s="30">
        <v>2</v>
      </c>
      <c r="N239" s="30">
        <v>48</v>
      </c>
      <c r="O239" s="30" t="s">
        <v>40</v>
      </c>
      <c r="P239" s="30">
        <v>0</v>
      </c>
    </row>
    <row r="240" spans="1:16" x14ac:dyDescent="0.2">
      <c r="A240" s="30">
        <v>239</v>
      </c>
      <c r="B240" s="30" t="s">
        <v>38</v>
      </c>
      <c r="C240" s="30">
        <v>3</v>
      </c>
      <c r="D240" s="30">
        <v>23</v>
      </c>
      <c r="E240" s="30">
        <v>60</v>
      </c>
      <c r="F240" s="30" t="s">
        <v>46</v>
      </c>
      <c r="G240" s="30">
        <v>0</v>
      </c>
      <c r="H240" s="30" t="s">
        <v>50</v>
      </c>
      <c r="I240" s="30">
        <v>0</v>
      </c>
      <c r="J240" s="30">
        <v>21</v>
      </c>
      <c r="K240" s="30" t="s">
        <v>27</v>
      </c>
      <c r="L240" s="30">
        <v>1</v>
      </c>
      <c r="M240" s="30">
        <v>2</v>
      </c>
      <c r="N240" s="30">
        <v>22</v>
      </c>
      <c r="O240" s="30" t="s">
        <v>41</v>
      </c>
      <c r="P240" s="30">
        <v>1</v>
      </c>
    </row>
    <row r="241" spans="1:16" x14ac:dyDescent="0.2">
      <c r="A241" s="30">
        <v>240</v>
      </c>
      <c r="B241" s="30" t="s">
        <v>38</v>
      </c>
      <c r="C241" s="30">
        <v>3</v>
      </c>
      <c r="D241" s="30">
        <v>22</v>
      </c>
      <c r="E241" s="30">
        <v>59</v>
      </c>
      <c r="F241" s="30" t="s">
        <v>46</v>
      </c>
      <c r="G241" s="30">
        <v>0</v>
      </c>
      <c r="H241" s="30" t="s">
        <v>50</v>
      </c>
      <c r="I241" s="30">
        <v>0</v>
      </c>
      <c r="J241" s="30">
        <v>38</v>
      </c>
      <c r="K241" s="30" t="s">
        <v>26</v>
      </c>
      <c r="L241" s="30">
        <v>0</v>
      </c>
      <c r="M241" s="30">
        <v>1</v>
      </c>
      <c r="N241" s="30">
        <v>48</v>
      </c>
      <c r="O241" s="30" t="s">
        <v>40</v>
      </c>
      <c r="P241" s="30">
        <v>0</v>
      </c>
    </row>
    <row r="242" spans="1:16" x14ac:dyDescent="0.2">
      <c r="A242" s="30">
        <v>241</v>
      </c>
      <c r="B242" s="30" t="s">
        <v>38</v>
      </c>
      <c r="C242" s="30">
        <v>3</v>
      </c>
      <c r="D242" s="30">
        <v>23</v>
      </c>
      <c r="E242" s="30">
        <v>59</v>
      </c>
      <c r="F242" s="30" t="s">
        <v>46</v>
      </c>
      <c r="G242" s="30">
        <v>0</v>
      </c>
      <c r="H242" s="30" t="s">
        <v>50</v>
      </c>
      <c r="I242" s="30">
        <v>0</v>
      </c>
      <c r="J242" s="30">
        <v>52</v>
      </c>
      <c r="K242" s="30" t="s">
        <v>27</v>
      </c>
      <c r="L242" s="30">
        <v>1</v>
      </c>
      <c r="M242" s="30">
        <v>2</v>
      </c>
      <c r="N242" s="30">
        <v>48</v>
      </c>
      <c r="O242" s="30" t="s">
        <v>40</v>
      </c>
      <c r="P242" s="30">
        <v>0</v>
      </c>
    </row>
    <row r="243" spans="1:16" x14ac:dyDescent="0.2">
      <c r="A243" s="30">
        <v>242</v>
      </c>
      <c r="B243" s="30" t="s">
        <v>38</v>
      </c>
      <c r="C243" s="30">
        <v>3</v>
      </c>
      <c r="D243" s="30">
        <v>25</v>
      </c>
      <c r="E243" s="30">
        <v>62</v>
      </c>
      <c r="F243" s="30" t="s">
        <v>46</v>
      </c>
      <c r="G243" s="30">
        <v>0</v>
      </c>
      <c r="H243" s="30" t="s">
        <v>50</v>
      </c>
      <c r="I243" s="30">
        <v>0</v>
      </c>
      <c r="J243" s="30">
        <v>23</v>
      </c>
      <c r="K243" s="30" t="s">
        <v>27</v>
      </c>
      <c r="L243" s="30">
        <v>1</v>
      </c>
      <c r="M243" s="30">
        <v>6</v>
      </c>
      <c r="N243" s="30">
        <v>29</v>
      </c>
      <c r="O243" s="30" t="s">
        <v>41</v>
      </c>
      <c r="P243" s="30">
        <v>1</v>
      </c>
    </row>
    <row r="244" spans="1:16" x14ac:dyDescent="0.2">
      <c r="A244" s="30">
        <v>243</v>
      </c>
      <c r="B244" s="30" t="s">
        <v>38</v>
      </c>
      <c r="C244" s="30">
        <v>3</v>
      </c>
      <c r="D244" s="30">
        <v>22</v>
      </c>
      <c r="E244" s="30">
        <v>58</v>
      </c>
      <c r="F244" s="30" t="s">
        <v>46</v>
      </c>
      <c r="G244" s="30">
        <v>0</v>
      </c>
      <c r="H244" s="30" t="s">
        <v>49</v>
      </c>
      <c r="I244" s="30">
        <v>1</v>
      </c>
      <c r="J244" s="30">
        <v>42</v>
      </c>
      <c r="K244" s="30" t="s">
        <v>27</v>
      </c>
      <c r="L244" s="30">
        <v>1</v>
      </c>
      <c r="M244" s="30">
        <v>3</v>
      </c>
      <c r="N244" s="30">
        <v>48</v>
      </c>
      <c r="O244" s="30" t="s">
        <v>40</v>
      </c>
      <c r="P244" s="30">
        <v>0</v>
      </c>
    </row>
    <row r="245" spans="1:16" x14ac:dyDescent="0.2">
      <c r="A245" s="30">
        <v>244</v>
      </c>
      <c r="B245" s="30" t="s">
        <v>38</v>
      </c>
      <c r="C245" s="30">
        <v>3</v>
      </c>
      <c r="D245" s="30">
        <v>28</v>
      </c>
      <c r="E245" s="30">
        <v>37</v>
      </c>
      <c r="F245" s="30" t="s">
        <v>46</v>
      </c>
      <c r="G245" s="30">
        <v>0</v>
      </c>
      <c r="H245" s="30" t="s">
        <v>50</v>
      </c>
      <c r="I245" s="30">
        <v>0</v>
      </c>
      <c r="J245" s="30">
        <v>28</v>
      </c>
      <c r="K245" s="30" t="s">
        <v>27</v>
      </c>
      <c r="L245" s="30">
        <v>1</v>
      </c>
      <c r="M245" s="30">
        <v>2</v>
      </c>
      <c r="N245" s="30">
        <v>46</v>
      </c>
      <c r="O245" s="30" t="s">
        <v>40</v>
      </c>
      <c r="P245" s="30">
        <v>0</v>
      </c>
    </row>
    <row r="246" spans="1:16" x14ac:dyDescent="0.2">
      <c r="A246" s="30">
        <v>245</v>
      </c>
      <c r="B246" s="30" t="s">
        <v>38</v>
      </c>
      <c r="C246" s="30">
        <v>3</v>
      </c>
      <c r="D246" s="30">
        <v>25</v>
      </c>
      <c r="E246" s="30">
        <v>45</v>
      </c>
      <c r="F246" s="30" t="s">
        <v>46</v>
      </c>
      <c r="G246" s="30">
        <v>0</v>
      </c>
      <c r="H246" s="30" t="s">
        <v>49</v>
      </c>
      <c r="I246" s="30">
        <v>1</v>
      </c>
      <c r="J246" s="30">
        <v>33</v>
      </c>
      <c r="K246" s="30" t="s">
        <v>27</v>
      </c>
      <c r="L246" s="30">
        <v>1</v>
      </c>
      <c r="M246" s="30">
        <v>4</v>
      </c>
      <c r="N246" s="30">
        <v>47</v>
      </c>
      <c r="O246" s="30" t="s">
        <v>41</v>
      </c>
      <c r="P246" s="30">
        <v>1</v>
      </c>
    </row>
    <row r="247" spans="1:16" x14ac:dyDescent="0.2">
      <c r="A247" s="30">
        <v>246</v>
      </c>
      <c r="B247" s="30" t="s">
        <v>38</v>
      </c>
      <c r="C247" s="30">
        <v>3</v>
      </c>
      <c r="D247" s="30">
        <v>24</v>
      </c>
      <c r="E247" s="30">
        <v>41</v>
      </c>
      <c r="F247" s="30" t="s">
        <v>46</v>
      </c>
      <c r="G247" s="30">
        <v>0</v>
      </c>
      <c r="H247" s="30" t="s">
        <v>50</v>
      </c>
      <c r="I247" s="30">
        <v>0</v>
      </c>
      <c r="J247" s="30">
        <v>63</v>
      </c>
      <c r="K247" s="30" t="s">
        <v>27</v>
      </c>
      <c r="L247" s="30">
        <v>1</v>
      </c>
      <c r="M247" s="30">
        <v>1</v>
      </c>
      <c r="N247" s="30">
        <v>46</v>
      </c>
      <c r="O247" s="30" t="s">
        <v>40</v>
      </c>
      <c r="P247" s="30">
        <v>0</v>
      </c>
    </row>
    <row r="248" spans="1:16" x14ac:dyDescent="0.2">
      <c r="A248" s="30">
        <v>247</v>
      </c>
      <c r="B248" s="30" t="s">
        <v>38</v>
      </c>
      <c r="C248" s="30">
        <v>3</v>
      </c>
      <c r="D248" s="30">
        <v>19</v>
      </c>
      <c r="E248" s="30">
        <v>40</v>
      </c>
      <c r="F248" s="30" t="s">
        <v>46</v>
      </c>
      <c r="G248" s="30">
        <v>0</v>
      </c>
      <c r="H248" s="30" t="s">
        <v>49</v>
      </c>
      <c r="I248" s="30">
        <v>1</v>
      </c>
      <c r="J248" s="30">
        <v>31</v>
      </c>
      <c r="K248" s="30" t="s">
        <v>27</v>
      </c>
      <c r="L248" s="30">
        <v>1</v>
      </c>
      <c r="M248" s="30">
        <v>3</v>
      </c>
      <c r="N248" s="30">
        <v>45</v>
      </c>
      <c r="O248" s="30" t="s">
        <v>40</v>
      </c>
      <c r="P248" s="30">
        <v>0</v>
      </c>
    </row>
    <row r="249" spans="1:16" x14ac:dyDescent="0.2">
      <c r="A249" s="30">
        <v>248</v>
      </c>
      <c r="B249" s="30" t="s">
        <v>38</v>
      </c>
      <c r="C249" s="30">
        <v>3</v>
      </c>
      <c r="D249" s="30">
        <v>28</v>
      </c>
      <c r="E249" s="30">
        <v>41</v>
      </c>
      <c r="F249" s="30" t="s">
        <v>46</v>
      </c>
      <c r="G249" s="30">
        <v>0</v>
      </c>
      <c r="H249" s="30" t="s">
        <v>50</v>
      </c>
      <c r="I249" s="30">
        <v>0</v>
      </c>
      <c r="J249" s="30">
        <v>60</v>
      </c>
      <c r="K249" s="30" t="s">
        <v>27</v>
      </c>
      <c r="L249" s="30">
        <v>1</v>
      </c>
      <c r="M249" s="30">
        <v>1</v>
      </c>
      <c r="N249" s="30">
        <v>47</v>
      </c>
      <c r="O249" s="30" t="s">
        <v>41</v>
      </c>
      <c r="P249" s="30">
        <v>1</v>
      </c>
    </row>
    <row r="250" spans="1:16" x14ac:dyDescent="0.2">
      <c r="A250" s="30">
        <v>249</v>
      </c>
      <c r="B250" s="30" t="s">
        <v>38</v>
      </c>
      <c r="C250" s="30">
        <v>3</v>
      </c>
      <c r="D250" s="30">
        <v>24</v>
      </c>
      <c r="E250" s="30">
        <v>43</v>
      </c>
      <c r="F250" s="30" t="s">
        <v>46</v>
      </c>
      <c r="G250" s="30">
        <v>0</v>
      </c>
      <c r="H250" s="30" t="s">
        <v>50</v>
      </c>
      <c r="I250" s="30">
        <v>0</v>
      </c>
      <c r="J250" s="30">
        <v>76</v>
      </c>
      <c r="K250" s="30" t="s">
        <v>26</v>
      </c>
      <c r="L250" s="30">
        <v>0</v>
      </c>
      <c r="M250" s="30">
        <v>2</v>
      </c>
      <c r="N250" s="30">
        <v>47</v>
      </c>
      <c r="O250" s="30" t="s">
        <v>41</v>
      </c>
      <c r="P250" s="30">
        <v>1</v>
      </c>
    </row>
    <row r="251" spans="1:16" x14ac:dyDescent="0.2">
      <c r="A251" s="30">
        <v>250</v>
      </c>
      <c r="B251" s="30" t="s">
        <v>38</v>
      </c>
      <c r="C251" s="30">
        <v>3</v>
      </c>
      <c r="D251" s="30">
        <v>20</v>
      </c>
      <c r="E251" s="30">
        <v>44</v>
      </c>
      <c r="F251" s="30" t="s">
        <v>46</v>
      </c>
      <c r="G251" s="30">
        <v>0</v>
      </c>
      <c r="H251" s="30" t="s">
        <v>50</v>
      </c>
      <c r="I251" s="30">
        <v>0</v>
      </c>
      <c r="J251" s="30">
        <v>24</v>
      </c>
      <c r="K251" s="30" t="s">
        <v>27</v>
      </c>
      <c r="L251" s="30">
        <v>1</v>
      </c>
      <c r="M251" s="30">
        <v>2</v>
      </c>
      <c r="N251" s="30">
        <v>27</v>
      </c>
      <c r="O251" s="30" t="s">
        <v>41</v>
      </c>
      <c r="P251" s="30">
        <v>1</v>
      </c>
    </row>
    <row r="252" spans="1:16" x14ac:dyDescent="0.2">
      <c r="A252" s="30">
        <v>251</v>
      </c>
      <c r="B252" s="30" t="s">
        <v>38</v>
      </c>
      <c r="C252" s="30">
        <v>3</v>
      </c>
      <c r="D252" s="30">
        <v>23</v>
      </c>
      <c r="E252" s="30">
        <v>41</v>
      </c>
      <c r="F252" s="30" t="s">
        <v>46</v>
      </c>
      <c r="G252" s="30">
        <v>0</v>
      </c>
      <c r="H252" s="30" t="s">
        <v>49</v>
      </c>
      <c r="I252" s="30">
        <v>1</v>
      </c>
      <c r="J252" s="30">
        <v>19</v>
      </c>
      <c r="K252" s="30" t="s">
        <v>27</v>
      </c>
      <c r="L252" s="30">
        <v>1</v>
      </c>
      <c r="M252" s="30">
        <v>2</v>
      </c>
      <c r="N252" s="30">
        <v>15</v>
      </c>
      <c r="O252" s="30" t="s">
        <v>41</v>
      </c>
      <c r="P252" s="30">
        <v>1</v>
      </c>
    </row>
    <row r="253" spans="1:16" x14ac:dyDescent="0.2">
      <c r="A253" s="30">
        <v>252</v>
      </c>
      <c r="B253" s="30" t="s">
        <v>38</v>
      </c>
      <c r="C253" s="30">
        <v>3</v>
      </c>
      <c r="D253" s="30">
        <v>18</v>
      </c>
      <c r="E253" s="30">
        <v>37</v>
      </c>
      <c r="F253" s="30" t="s">
        <v>46</v>
      </c>
      <c r="G253" s="30">
        <v>0</v>
      </c>
      <c r="H253" s="30" t="s">
        <v>50</v>
      </c>
      <c r="I253" s="30">
        <v>0</v>
      </c>
      <c r="J253" s="30">
        <v>51</v>
      </c>
      <c r="K253" s="30" t="s">
        <v>26</v>
      </c>
      <c r="L253" s="30">
        <v>0</v>
      </c>
      <c r="M253" s="30">
        <v>3</v>
      </c>
      <c r="N253" s="30">
        <v>46</v>
      </c>
      <c r="O253" s="30" t="s">
        <v>40</v>
      </c>
      <c r="P253" s="30">
        <v>0</v>
      </c>
    </row>
    <row r="254" spans="1:16" x14ac:dyDescent="0.2">
      <c r="A254" s="30">
        <v>253</v>
      </c>
      <c r="B254" s="30" t="s">
        <v>38</v>
      </c>
      <c r="C254" s="30">
        <v>3</v>
      </c>
      <c r="D254" s="30">
        <v>23</v>
      </c>
      <c r="E254" s="30">
        <v>39</v>
      </c>
      <c r="F254" s="30" t="s">
        <v>46</v>
      </c>
      <c r="G254" s="30">
        <v>0</v>
      </c>
      <c r="H254" s="30" t="s">
        <v>50</v>
      </c>
      <c r="I254" s="30">
        <v>0</v>
      </c>
      <c r="J254" s="30">
        <v>30</v>
      </c>
      <c r="K254" s="30" t="s">
        <v>27</v>
      </c>
      <c r="L254" s="30">
        <v>1</v>
      </c>
      <c r="M254" s="30">
        <v>1</v>
      </c>
      <c r="N254" s="30">
        <v>47</v>
      </c>
      <c r="O254" s="30" t="s">
        <v>40</v>
      </c>
      <c r="P254" s="30">
        <v>0</v>
      </c>
    </row>
    <row r="255" spans="1:16" x14ac:dyDescent="0.2">
      <c r="A255" s="30">
        <v>254</v>
      </c>
      <c r="B255" s="30" t="s">
        <v>38</v>
      </c>
      <c r="C255" s="30">
        <v>3</v>
      </c>
      <c r="D255" s="30">
        <v>20</v>
      </c>
      <c r="E255" s="30">
        <v>41</v>
      </c>
      <c r="F255" s="30" t="s">
        <v>47</v>
      </c>
      <c r="G255" s="30">
        <v>1</v>
      </c>
      <c r="H255" s="30" t="s">
        <v>49</v>
      </c>
      <c r="I255" s="30">
        <v>1</v>
      </c>
      <c r="J255" s="30">
        <v>28</v>
      </c>
      <c r="K255" s="30" t="s">
        <v>27</v>
      </c>
      <c r="L255" s="30">
        <v>1</v>
      </c>
      <c r="M255" s="30">
        <v>2</v>
      </c>
      <c r="N255" s="30">
        <v>47</v>
      </c>
      <c r="O255" s="30" t="s">
        <v>41</v>
      </c>
      <c r="P255" s="30">
        <v>1</v>
      </c>
    </row>
    <row r="256" spans="1:16" x14ac:dyDescent="0.2">
      <c r="A256" s="30">
        <v>255</v>
      </c>
      <c r="B256" s="30" t="s">
        <v>38</v>
      </c>
      <c r="C256" s="30">
        <v>3</v>
      </c>
      <c r="D256" s="30">
        <v>19</v>
      </c>
      <c r="E256" s="30">
        <v>40</v>
      </c>
      <c r="F256" s="30" t="s">
        <v>46</v>
      </c>
      <c r="G256" s="30">
        <v>0</v>
      </c>
      <c r="H256" s="30" t="s">
        <v>50</v>
      </c>
      <c r="I256" s="30">
        <v>0</v>
      </c>
      <c r="J256" s="30">
        <v>49</v>
      </c>
      <c r="K256" s="30" t="s">
        <v>26</v>
      </c>
      <c r="L256" s="30">
        <v>0</v>
      </c>
      <c r="M256" s="30">
        <v>4</v>
      </c>
      <c r="N256" s="30">
        <v>47</v>
      </c>
      <c r="O256" s="30" t="s">
        <v>41</v>
      </c>
      <c r="P256" s="30">
        <v>1</v>
      </c>
    </row>
    <row r="257" spans="1:16" x14ac:dyDescent="0.2">
      <c r="A257" s="30">
        <v>256</v>
      </c>
      <c r="B257" s="30" t="s">
        <v>38</v>
      </c>
      <c r="C257" s="30">
        <v>3</v>
      </c>
      <c r="D257" s="30">
        <v>23</v>
      </c>
      <c r="E257" s="30">
        <v>44</v>
      </c>
      <c r="F257" s="30" t="s">
        <v>46</v>
      </c>
      <c r="G257" s="30">
        <v>0</v>
      </c>
      <c r="H257" s="30" t="s">
        <v>50</v>
      </c>
      <c r="I257" s="30">
        <v>0</v>
      </c>
      <c r="J257" s="30">
        <v>20</v>
      </c>
      <c r="K257" s="30" t="s">
        <v>27</v>
      </c>
      <c r="L257" s="30">
        <v>1</v>
      </c>
      <c r="M257" s="30">
        <v>2</v>
      </c>
      <c r="N257" s="30">
        <v>17</v>
      </c>
      <c r="O257" s="30" t="s">
        <v>40</v>
      </c>
      <c r="P257" s="30">
        <v>0</v>
      </c>
    </row>
    <row r="258" spans="1:16" x14ac:dyDescent="0.2">
      <c r="A258" s="30">
        <v>257</v>
      </c>
      <c r="B258" s="30" t="s">
        <v>38</v>
      </c>
      <c r="C258" s="30">
        <v>3</v>
      </c>
      <c r="D258" s="30">
        <v>23</v>
      </c>
      <c r="E258" s="30">
        <v>37</v>
      </c>
      <c r="F258" s="30" t="s">
        <v>46</v>
      </c>
      <c r="G258" s="30">
        <v>0</v>
      </c>
      <c r="H258" s="30" t="s">
        <v>50</v>
      </c>
      <c r="I258" s="30">
        <v>0</v>
      </c>
      <c r="J258" s="30">
        <v>59</v>
      </c>
      <c r="K258" s="30" t="s">
        <v>26</v>
      </c>
      <c r="L258" s="30">
        <v>0</v>
      </c>
      <c r="M258" s="30">
        <v>3</v>
      </c>
      <c r="N258" s="30">
        <v>47</v>
      </c>
      <c r="O258" s="30" t="s">
        <v>40</v>
      </c>
      <c r="P258" s="30">
        <v>0</v>
      </c>
    </row>
    <row r="259" spans="1:16" x14ac:dyDescent="0.2">
      <c r="A259" s="30">
        <v>258</v>
      </c>
      <c r="B259" s="30" t="s">
        <v>38</v>
      </c>
      <c r="C259" s="30">
        <v>3</v>
      </c>
      <c r="D259" s="30">
        <v>24</v>
      </c>
      <c r="E259" s="30">
        <v>41</v>
      </c>
      <c r="F259" s="30" t="s">
        <v>46</v>
      </c>
      <c r="G259" s="30">
        <v>0</v>
      </c>
      <c r="H259" s="30" t="s">
        <v>50</v>
      </c>
      <c r="I259" s="30">
        <v>0</v>
      </c>
      <c r="J259" s="30">
        <v>84</v>
      </c>
      <c r="K259" s="30" t="s">
        <v>26</v>
      </c>
      <c r="L259" s="30">
        <v>0</v>
      </c>
      <c r="M259" s="30">
        <v>1</v>
      </c>
      <c r="N259" s="30">
        <v>48</v>
      </c>
      <c r="O259" s="30" t="s">
        <v>41</v>
      </c>
      <c r="P259" s="30">
        <v>1</v>
      </c>
    </row>
    <row r="260" spans="1:16" x14ac:dyDescent="0.2">
      <c r="A260" s="30">
        <v>259</v>
      </c>
      <c r="B260" s="30" t="s">
        <v>38</v>
      </c>
      <c r="C260" s="30">
        <v>3</v>
      </c>
      <c r="D260" s="30">
        <v>20</v>
      </c>
      <c r="E260" s="30">
        <v>59</v>
      </c>
      <c r="F260" s="30" t="s">
        <v>46</v>
      </c>
      <c r="G260" s="30">
        <v>0</v>
      </c>
      <c r="H260" s="30" t="s">
        <v>50</v>
      </c>
      <c r="I260" s="30">
        <v>0</v>
      </c>
      <c r="J260" s="30">
        <v>20</v>
      </c>
      <c r="K260" s="30" t="s">
        <v>26</v>
      </c>
      <c r="L260" s="30">
        <v>0</v>
      </c>
      <c r="M260" s="30">
        <v>1</v>
      </c>
      <c r="N260" s="30">
        <v>18</v>
      </c>
      <c r="O260" s="30" t="s">
        <v>40</v>
      </c>
      <c r="P260" s="30">
        <v>0</v>
      </c>
    </row>
    <row r="261" spans="1:16" x14ac:dyDescent="0.2">
      <c r="A261" s="30">
        <v>260</v>
      </c>
      <c r="B261" s="30" t="s">
        <v>38</v>
      </c>
      <c r="C261" s="30">
        <v>3</v>
      </c>
      <c r="D261" s="30">
        <v>23</v>
      </c>
      <c r="E261" s="30">
        <v>60</v>
      </c>
      <c r="F261" s="30" t="s">
        <v>47</v>
      </c>
      <c r="G261" s="30">
        <v>1</v>
      </c>
      <c r="H261" s="30" t="s">
        <v>50</v>
      </c>
      <c r="I261" s="30">
        <v>0</v>
      </c>
      <c r="J261" s="30">
        <v>35</v>
      </c>
      <c r="K261" s="30" t="s">
        <v>27</v>
      </c>
      <c r="L261" s="30">
        <v>1</v>
      </c>
      <c r="M261" s="30">
        <v>5</v>
      </c>
      <c r="N261" s="30">
        <v>51</v>
      </c>
      <c r="O261" s="30" t="s">
        <v>40</v>
      </c>
      <c r="P261" s="30">
        <v>0</v>
      </c>
    </row>
    <row r="262" spans="1:16" x14ac:dyDescent="0.2">
      <c r="A262" s="30">
        <v>261</v>
      </c>
      <c r="B262" s="30" t="s">
        <v>38</v>
      </c>
      <c r="C262" s="30">
        <v>3</v>
      </c>
      <c r="D262" s="30">
        <v>21</v>
      </c>
      <c r="E262" s="30">
        <v>60</v>
      </c>
      <c r="F262" s="30" t="s">
        <v>46</v>
      </c>
      <c r="G262" s="30">
        <v>0</v>
      </c>
      <c r="H262" s="30" t="s">
        <v>50</v>
      </c>
      <c r="I262" s="30">
        <v>0</v>
      </c>
      <c r="J262" s="30">
        <v>45</v>
      </c>
      <c r="K262" s="30" t="s">
        <v>26</v>
      </c>
      <c r="L262" s="30">
        <v>0</v>
      </c>
      <c r="M262" s="30">
        <v>3</v>
      </c>
      <c r="N262" s="30">
        <v>51</v>
      </c>
      <c r="O262" s="30" t="s">
        <v>41</v>
      </c>
      <c r="P262" s="30">
        <v>1</v>
      </c>
    </row>
    <row r="263" spans="1:16" x14ac:dyDescent="0.2">
      <c r="A263" s="30">
        <v>262</v>
      </c>
      <c r="B263" s="30" t="s">
        <v>38</v>
      </c>
      <c r="C263" s="30">
        <v>3</v>
      </c>
      <c r="D263" s="30">
        <v>22</v>
      </c>
      <c r="E263" s="30">
        <v>62</v>
      </c>
      <c r="F263" s="30" t="s">
        <v>46</v>
      </c>
      <c r="G263" s="30">
        <v>0</v>
      </c>
      <c r="H263" s="30" t="s">
        <v>49</v>
      </c>
      <c r="I263" s="30">
        <v>1</v>
      </c>
      <c r="J263" s="30">
        <v>52</v>
      </c>
      <c r="K263" s="30" t="s">
        <v>27</v>
      </c>
      <c r="L263" s="30">
        <v>1</v>
      </c>
      <c r="M263" s="30">
        <v>2</v>
      </c>
      <c r="N263" s="30">
        <v>51</v>
      </c>
      <c r="O263" s="30" t="s">
        <v>40</v>
      </c>
      <c r="P263" s="30">
        <v>0</v>
      </c>
    </row>
    <row r="264" spans="1:16" x14ac:dyDescent="0.2">
      <c r="A264" s="30">
        <v>263</v>
      </c>
      <c r="B264" s="30" t="s">
        <v>38</v>
      </c>
      <c r="C264" s="30">
        <v>3</v>
      </c>
      <c r="D264" s="30">
        <v>20</v>
      </c>
      <c r="E264" s="30">
        <v>58</v>
      </c>
      <c r="F264" s="30" t="s">
        <v>46</v>
      </c>
      <c r="G264" s="30">
        <v>0</v>
      </c>
      <c r="H264" s="30" t="s">
        <v>50</v>
      </c>
      <c r="I264" s="30">
        <v>0</v>
      </c>
      <c r="J264" s="30">
        <v>28</v>
      </c>
      <c r="K264" s="30" t="s">
        <v>27</v>
      </c>
      <c r="L264" s="30">
        <v>1</v>
      </c>
      <c r="M264" s="30">
        <v>3</v>
      </c>
      <c r="N264" s="30">
        <v>51</v>
      </c>
      <c r="O264" s="30" t="s">
        <v>41</v>
      </c>
      <c r="P264" s="30">
        <v>1</v>
      </c>
    </row>
    <row r="265" spans="1:16" x14ac:dyDescent="0.2">
      <c r="A265" s="30">
        <v>264</v>
      </c>
      <c r="B265" s="30" t="s">
        <v>38</v>
      </c>
      <c r="C265" s="30">
        <v>3</v>
      </c>
      <c r="D265" s="30">
        <v>21</v>
      </c>
      <c r="E265" s="30">
        <v>46</v>
      </c>
      <c r="F265" s="30" t="s">
        <v>46</v>
      </c>
      <c r="G265" s="30">
        <v>0</v>
      </c>
      <c r="H265" s="30" t="s">
        <v>50</v>
      </c>
      <c r="I265" s="30">
        <v>0</v>
      </c>
      <c r="J265" s="30">
        <v>23</v>
      </c>
      <c r="K265" s="30" t="s">
        <v>27</v>
      </c>
      <c r="L265" s="30">
        <v>1</v>
      </c>
      <c r="M265" s="30">
        <v>2</v>
      </c>
      <c r="N265" s="30">
        <v>19</v>
      </c>
      <c r="O265" s="30" t="s">
        <v>40</v>
      </c>
      <c r="P265" s="30">
        <v>0</v>
      </c>
    </row>
    <row r="266" spans="1:16" x14ac:dyDescent="0.2">
      <c r="A266" s="30">
        <v>265</v>
      </c>
      <c r="B266" s="30" t="s">
        <v>38</v>
      </c>
      <c r="C266" s="30">
        <v>3</v>
      </c>
      <c r="D266" s="30">
        <v>19</v>
      </c>
      <c r="E266" s="30">
        <v>37</v>
      </c>
      <c r="F266" s="30" t="s">
        <v>47</v>
      </c>
      <c r="G266" s="30">
        <v>1</v>
      </c>
      <c r="H266" s="30" t="s">
        <v>50</v>
      </c>
      <c r="I266" s="30">
        <v>0</v>
      </c>
      <c r="J266" s="30">
        <v>42</v>
      </c>
      <c r="K266" s="30" t="s">
        <v>27</v>
      </c>
      <c r="L266" s="30">
        <v>1</v>
      </c>
      <c r="M266" s="30">
        <v>1</v>
      </c>
      <c r="N266" s="30">
        <v>48</v>
      </c>
      <c r="O266" s="30" t="s">
        <v>40</v>
      </c>
      <c r="P266" s="30">
        <v>0</v>
      </c>
    </row>
    <row r="267" spans="1:16" x14ac:dyDescent="0.2">
      <c r="A267" s="30">
        <v>266</v>
      </c>
      <c r="B267" s="30" t="s">
        <v>38</v>
      </c>
      <c r="C267" s="30">
        <v>3</v>
      </c>
      <c r="D267" s="30">
        <v>24</v>
      </c>
      <c r="E267" s="30">
        <v>60</v>
      </c>
      <c r="F267" s="30" t="s">
        <v>47</v>
      </c>
      <c r="G267" s="30">
        <v>1</v>
      </c>
      <c r="H267" s="30" t="s">
        <v>50</v>
      </c>
      <c r="I267" s="30">
        <v>0</v>
      </c>
      <c r="J267" s="30">
        <v>21</v>
      </c>
      <c r="K267" s="30" t="s">
        <v>27</v>
      </c>
      <c r="L267" s="30">
        <v>1</v>
      </c>
      <c r="M267" s="30">
        <v>2</v>
      </c>
      <c r="N267" s="30">
        <v>23</v>
      </c>
      <c r="O267" s="30" t="s">
        <v>40</v>
      </c>
      <c r="P267" s="30">
        <v>0</v>
      </c>
    </row>
    <row r="268" spans="1:16" x14ac:dyDescent="0.2">
      <c r="A268" s="30">
        <v>267</v>
      </c>
      <c r="B268" s="30" t="s">
        <v>38</v>
      </c>
      <c r="C268" s="30">
        <v>3</v>
      </c>
      <c r="D268" s="30">
        <v>21</v>
      </c>
      <c r="E268" s="30">
        <v>62</v>
      </c>
      <c r="F268" s="30" t="s">
        <v>46</v>
      </c>
      <c r="G268" s="30">
        <v>0</v>
      </c>
      <c r="H268" s="30" t="s">
        <v>50</v>
      </c>
      <c r="I268" s="30">
        <v>0</v>
      </c>
      <c r="J268" s="30">
        <v>41</v>
      </c>
      <c r="K268" s="30" t="s">
        <v>27</v>
      </c>
      <c r="L268" s="30">
        <v>1</v>
      </c>
      <c r="M268" s="30">
        <v>4</v>
      </c>
      <c r="N268" s="30">
        <v>52</v>
      </c>
      <c r="O268" s="30" t="s">
        <v>40</v>
      </c>
      <c r="P268" s="30">
        <v>0</v>
      </c>
    </row>
    <row r="269" spans="1:16" x14ac:dyDescent="0.2">
      <c r="A269" s="30">
        <v>268</v>
      </c>
      <c r="B269" s="30" t="s">
        <v>38</v>
      </c>
      <c r="C269" s="30">
        <v>3</v>
      </c>
      <c r="D269" s="30">
        <v>21</v>
      </c>
      <c r="E269" s="30">
        <v>60</v>
      </c>
      <c r="F269" s="30" t="s">
        <v>47</v>
      </c>
      <c r="G269" s="30">
        <v>1</v>
      </c>
      <c r="H269" s="30" t="s">
        <v>50</v>
      </c>
      <c r="I269" s="30">
        <v>0</v>
      </c>
      <c r="J269" s="30">
        <v>53</v>
      </c>
      <c r="K269" s="30" t="s">
        <v>27</v>
      </c>
      <c r="L269" s="30">
        <v>1</v>
      </c>
      <c r="M269" s="30">
        <v>2</v>
      </c>
      <c r="N269" s="30">
        <v>103</v>
      </c>
      <c r="O269" s="30" t="s">
        <v>40</v>
      </c>
      <c r="P269" s="30">
        <v>0</v>
      </c>
    </row>
    <row r="270" spans="1:16" x14ac:dyDescent="0.2">
      <c r="A270" s="30">
        <v>269</v>
      </c>
      <c r="B270" s="30" t="s">
        <v>38</v>
      </c>
      <c r="C270" s="30">
        <v>3</v>
      </c>
      <c r="D270" s="30">
        <v>24</v>
      </c>
      <c r="E270" s="30">
        <v>59</v>
      </c>
      <c r="F270" s="30" t="s">
        <v>46</v>
      </c>
      <c r="G270" s="30">
        <v>0</v>
      </c>
      <c r="H270" s="30" t="s">
        <v>49</v>
      </c>
      <c r="I270" s="30">
        <v>1</v>
      </c>
      <c r="J270" s="30">
        <v>52</v>
      </c>
      <c r="K270" s="30" t="s">
        <v>27</v>
      </c>
      <c r="L270" s="30">
        <v>1</v>
      </c>
      <c r="M270" s="30">
        <v>5</v>
      </c>
      <c r="N270" s="30">
        <v>52</v>
      </c>
      <c r="O270" s="30" t="s">
        <v>41</v>
      </c>
      <c r="P270" s="30">
        <v>1</v>
      </c>
    </row>
    <row r="271" spans="1:16" x14ac:dyDescent="0.2">
      <c r="A271" s="30">
        <v>270</v>
      </c>
      <c r="B271" s="30" t="s">
        <v>38</v>
      </c>
      <c r="C271" s="30">
        <v>3</v>
      </c>
      <c r="D271" s="30">
        <v>26</v>
      </c>
      <c r="E271" s="30">
        <v>56</v>
      </c>
      <c r="F271" s="30" t="s">
        <v>46</v>
      </c>
      <c r="G271" s="30">
        <v>0</v>
      </c>
      <c r="H271" s="30" t="s">
        <v>50</v>
      </c>
      <c r="I271" s="30">
        <v>0</v>
      </c>
      <c r="J271" s="30">
        <v>44</v>
      </c>
      <c r="K271" s="30" t="s">
        <v>27</v>
      </c>
      <c r="L271" s="30">
        <v>1</v>
      </c>
      <c r="M271" s="30">
        <v>2</v>
      </c>
      <c r="N271" s="30">
        <v>52</v>
      </c>
      <c r="O271" s="30" t="s">
        <v>40</v>
      </c>
      <c r="P271" s="30">
        <v>0</v>
      </c>
    </row>
    <row r="272" spans="1:16" x14ac:dyDescent="0.2">
      <c r="A272" s="30">
        <v>271</v>
      </c>
      <c r="B272" s="30" t="s">
        <v>38</v>
      </c>
      <c r="C272" s="30">
        <v>3</v>
      </c>
      <c r="D272" s="30">
        <v>22</v>
      </c>
      <c r="E272" s="30">
        <v>59</v>
      </c>
      <c r="F272" s="30" t="s">
        <v>46</v>
      </c>
      <c r="G272" s="30">
        <v>0</v>
      </c>
      <c r="H272" s="30" t="s">
        <v>50</v>
      </c>
      <c r="I272" s="30">
        <v>0</v>
      </c>
      <c r="J272" s="30">
        <v>41</v>
      </c>
      <c r="K272" s="30" t="s">
        <v>27</v>
      </c>
      <c r="L272" s="30">
        <v>1</v>
      </c>
      <c r="M272" s="30">
        <v>4</v>
      </c>
      <c r="N272" s="30">
        <v>52</v>
      </c>
      <c r="O272" s="30" t="s">
        <v>40</v>
      </c>
      <c r="P272" s="30">
        <v>0</v>
      </c>
    </row>
    <row r="273" spans="1:16" x14ac:dyDescent="0.2">
      <c r="A273" s="30">
        <v>272</v>
      </c>
      <c r="B273" s="30" t="s">
        <v>38</v>
      </c>
      <c r="C273" s="30">
        <v>3</v>
      </c>
      <c r="D273" s="30">
        <v>26</v>
      </c>
      <c r="E273" s="30">
        <v>59</v>
      </c>
      <c r="F273" s="30" t="s">
        <v>46</v>
      </c>
      <c r="G273" s="30">
        <v>0</v>
      </c>
      <c r="H273" s="30" t="s">
        <v>50</v>
      </c>
      <c r="I273" s="30">
        <v>0</v>
      </c>
      <c r="J273" s="30">
        <v>18</v>
      </c>
      <c r="K273" s="30" t="s">
        <v>26</v>
      </c>
      <c r="L273" s="30">
        <v>0</v>
      </c>
      <c r="M273" s="30">
        <v>1</v>
      </c>
      <c r="N273" s="30">
        <v>8</v>
      </c>
      <c r="O273" s="30" t="s">
        <v>41</v>
      </c>
      <c r="P273" s="30">
        <v>1</v>
      </c>
    </row>
    <row r="274" spans="1:16" x14ac:dyDescent="0.2">
      <c r="A274" s="30">
        <v>273</v>
      </c>
      <c r="B274" s="30" t="s">
        <v>38</v>
      </c>
      <c r="C274" s="30">
        <v>3</v>
      </c>
      <c r="D274" s="30">
        <v>22</v>
      </c>
      <c r="E274" s="30">
        <v>60</v>
      </c>
      <c r="F274" s="30" t="s">
        <v>46</v>
      </c>
      <c r="G274" s="30">
        <v>0</v>
      </c>
      <c r="H274" s="30" t="s">
        <v>49</v>
      </c>
      <c r="I274" s="30">
        <v>1</v>
      </c>
      <c r="J274" s="30">
        <v>45</v>
      </c>
      <c r="K274" s="30" t="s">
        <v>27</v>
      </c>
      <c r="L274" s="30">
        <v>1</v>
      </c>
      <c r="M274" s="30">
        <v>6</v>
      </c>
      <c r="N274" s="30">
        <v>53</v>
      </c>
      <c r="O274" s="30" t="s">
        <v>41</v>
      </c>
      <c r="P274" s="30">
        <v>1</v>
      </c>
    </row>
    <row r="275" spans="1:16" x14ac:dyDescent="0.2">
      <c r="A275" s="30">
        <v>274</v>
      </c>
      <c r="B275" s="30" t="s">
        <v>38</v>
      </c>
      <c r="C275" s="30">
        <v>3</v>
      </c>
      <c r="D275" s="30">
        <v>24</v>
      </c>
      <c r="E275" s="30">
        <v>41</v>
      </c>
      <c r="F275" s="30" t="s">
        <v>46</v>
      </c>
      <c r="G275" s="30">
        <v>0</v>
      </c>
      <c r="H275" s="30" t="s">
        <v>49</v>
      </c>
      <c r="I275" s="30">
        <v>1</v>
      </c>
      <c r="J275" s="30">
        <v>33</v>
      </c>
      <c r="K275" s="30" t="s">
        <v>27</v>
      </c>
      <c r="L275" s="30">
        <v>1</v>
      </c>
      <c r="M275" s="30">
        <v>3</v>
      </c>
      <c r="N275" s="30">
        <v>50</v>
      </c>
      <c r="O275" s="30" t="s">
        <v>40</v>
      </c>
      <c r="P275" s="30">
        <v>0</v>
      </c>
    </row>
    <row r="276" spans="1:16" x14ac:dyDescent="0.2">
      <c r="A276" s="30">
        <v>275</v>
      </c>
      <c r="B276" s="30" t="s">
        <v>38</v>
      </c>
      <c r="C276" s="30">
        <v>3</v>
      </c>
      <c r="D276" s="30">
        <v>21</v>
      </c>
      <c r="E276" s="30">
        <v>42</v>
      </c>
      <c r="F276" s="30" t="s">
        <v>46</v>
      </c>
      <c r="G276" s="30">
        <v>0</v>
      </c>
      <c r="H276" s="30" t="s">
        <v>49</v>
      </c>
      <c r="I276" s="30">
        <v>1</v>
      </c>
      <c r="J276" s="30">
        <v>18</v>
      </c>
      <c r="K276" s="30" t="s">
        <v>27</v>
      </c>
      <c r="L276" s="30">
        <v>1</v>
      </c>
      <c r="M276" s="30">
        <v>1</v>
      </c>
      <c r="N276" s="30">
        <v>8</v>
      </c>
      <c r="O276" s="30" t="s">
        <v>40</v>
      </c>
      <c r="P276" s="30">
        <v>0</v>
      </c>
    </row>
    <row r="277" spans="1:16" x14ac:dyDescent="0.2">
      <c r="A277" s="30">
        <v>276</v>
      </c>
      <c r="B277" s="30" t="s">
        <v>38</v>
      </c>
      <c r="C277" s="30">
        <v>3</v>
      </c>
      <c r="D277" s="30">
        <v>27</v>
      </c>
      <c r="E277" s="30">
        <v>41</v>
      </c>
      <c r="F277" s="30" t="s">
        <v>46</v>
      </c>
      <c r="G277" s="30">
        <v>0</v>
      </c>
      <c r="H277" s="30" t="s">
        <v>50</v>
      </c>
      <c r="I277" s="30">
        <v>0</v>
      </c>
      <c r="J277" s="30">
        <v>51</v>
      </c>
      <c r="K277" s="30" t="s">
        <v>27</v>
      </c>
      <c r="L277" s="30">
        <v>1</v>
      </c>
      <c r="M277" s="30">
        <v>4</v>
      </c>
      <c r="N277" s="30">
        <v>51</v>
      </c>
      <c r="O277" s="30" t="s">
        <v>40</v>
      </c>
      <c r="P277" s="30">
        <v>0</v>
      </c>
    </row>
    <row r="278" spans="1:16" x14ac:dyDescent="0.2">
      <c r="A278" s="30">
        <v>277</v>
      </c>
      <c r="B278" s="30" t="s">
        <v>38</v>
      </c>
      <c r="C278" s="30">
        <v>3</v>
      </c>
      <c r="D278" s="30">
        <v>23</v>
      </c>
      <c r="E278" s="30">
        <v>39</v>
      </c>
      <c r="F278" s="30" t="s">
        <v>47</v>
      </c>
      <c r="G278" s="30">
        <v>1</v>
      </c>
      <c r="H278" s="30" t="s">
        <v>50</v>
      </c>
      <c r="I278" s="30">
        <v>0</v>
      </c>
      <c r="J278" s="30">
        <v>73</v>
      </c>
      <c r="K278" s="30" t="s">
        <v>27</v>
      </c>
      <c r="L278" s="30">
        <v>1</v>
      </c>
      <c r="M278" s="30">
        <v>1</v>
      </c>
      <c r="N278" s="30">
        <v>50</v>
      </c>
      <c r="O278" s="30" t="s">
        <v>40</v>
      </c>
      <c r="P278" s="30">
        <v>0</v>
      </c>
    </row>
    <row r="279" spans="1:16" x14ac:dyDescent="0.2">
      <c r="A279" s="30">
        <v>278</v>
      </c>
      <c r="B279" s="30" t="s">
        <v>38</v>
      </c>
      <c r="C279" s="30">
        <v>3</v>
      </c>
      <c r="D279" s="30">
        <v>22</v>
      </c>
      <c r="E279" s="30">
        <v>39</v>
      </c>
      <c r="F279" s="30" t="s">
        <v>46</v>
      </c>
      <c r="G279" s="30">
        <v>0</v>
      </c>
      <c r="H279" s="30" t="s">
        <v>49</v>
      </c>
      <c r="I279" s="30">
        <v>1</v>
      </c>
      <c r="J279" s="30">
        <v>24</v>
      </c>
      <c r="K279" s="30" t="s">
        <v>26</v>
      </c>
      <c r="L279" s="30">
        <v>0</v>
      </c>
      <c r="M279" s="30">
        <v>3</v>
      </c>
      <c r="N279" s="30">
        <v>30</v>
      </c>
      <c r="O279" s="30" t="s">
        <v>40</v>
      </c>
      <c r="P279" s="30">
        <v>0</v>
      </c>
    </row>
    <row r="280" spans="1:16" x14ac:dyDescent="0.2">
      <c r="A280" s="30">
        <v>279</v>
      </c>
      <c r="B280" s="30" t="s">
        <v>38</v>
      </c>
      <c r="C280" s="30">
        <v>3</v>
      </c>
      <c r="D280" s="30">
        <v>21</v>
      </c>
      <c r="E280" s="30">
        <v>40</v>
      </c>
      <c r="F280" s="30" t="s">
        <v>46</v>
      </c>
      <c r="G280" s="30">
        <v>0</v>
      </c>
      <c r="H280" s="30" t="s">
        <v>50</v>
      </c>
      <c r="I280" s="30">
        <v>0</v>
      </c>
      <c r="J280" s="30">
        <v>57</v>
      </c>
      <c r="K280" s="30" t="s">
        <v>27</v>
      </c>
      <c r="L280" s="30">
        <v>1</v>
      </c>
      <c r="M280" s="30">
        <v>2</v>
      </c>
      <c r="N280" s="30">
        <v>51</v>
      </c>
      <c r="O280" s="30" t="s">
        <v>40</v>
      </c>
      <c r="P280" s="30">
        <v>0</v>
      </c>
    </row>
    <row r="281" spans="1:16" x14ac:dyDescent="0.2">
      <c r="A281" s="30">
        <v>280</v>
      </c>
      <c r="B281" s="30" t="s">
        <v>38</v>
      </c>
      <c r="C281" s="30">
        <v>3</v>
      </c>
      <c r="D281" s="30">
        <v>23</v>
      </c>
      <c r="E281" s="30">
        <v>62</v>
      </c>
      <c r="F281" s="30" t="s">
        <v>46</v>
      </c>
      <c r="G281" s="30">
        <v>0</v>
      </c>
      <c r="H281" s="30" t="s">
        <v>50</v>
      </c>
      <c r="I281" s="30">
        <v>0</v>
      </c>
      <c r="J281" s="30">
        <v>22</v>
      </c>
      <c r="K281" s="30" t="s">
        <v>27</v>
      </c>
      <c r="L281" s="30">
        <v>1</v>
      </c>
      <c r="M281" s="30">
        <v>2</v>
      </c>
      <c r="N281" s="30">
        <v>18</v>
      </c>
      <c r="O281" s="30" t="s">
        <v>40</v>
      </c>
      <c r="P281" s="30">
        <v>0</v>
      </c>
    </row>
    <row r="282" spans="1:16" x14ac:dyDescent="0.2">
      <c r="A282" s="30">
        <v>281</v>
      </c>
      <c r="B282" s="30" t="s">
        <v>38</v>
      </c>
      <c r="C282" s="30">
        <v>3</v>
      </c>
      <c r="D282" s="30">
        <v>22</v>
      </c>
      <c r="E282" s="30">
        <v>58</v>
      </c>
      <c r="F282" s="30" t="s">
        <v>46</v>
      </c>
      <c r="G282" s="30">
        <v>0</v>
      </c>
      <c r="H282" s="30" t="s">
        <v>49</v>
      </c>
      <c r="I282" s="30">
        <v>1</v>
      </c>
      <c r="J282" s="30">
        <v>31</v>
      </c>
      <c r="K282" s="30" t="s">
        <v>27</v>
      </c>
      <c r="L282" s="30">
        <v>1</v>
      </c>
      <c r="M282" s="30">
        <v>4</v>
      </c>
      <c r="N282" s="30">
        <v>54</v>
      </c>
      <c r="O282" s="30" t="s">
        <v>40</v>
      </c>
      <c r="P282" s="30">
        <v>0</v>
      </c>
    </row>
    <row r="283" spans="1:16" x14ac:dyDescent="0.2">
      <c r="A283" s="30">
        <v>282</v>
      </c>
      <c r="B283" s="30" t="s">
        <v>38</v>
      </c>
      <c r="C283" s="30">
        <v>3</v>
      </c>
      <c r="D283" s="30">
        <v>19</v>
      </c>
      <c r="E283" s="30">
        <v>60</v>
      </c>
      <c r="F283" s="30" t="s">
        <v>46</v>
      </c>
      <c r="G283" s="30">
        <v>0</v>
      </c>
      <c r="H283" s="30" t="s">
        <v>49</v>
      </c>
      <c r="I283" s="30">
        <v>1</v>
      </c>
      <c r="J283" s="30">
        <v>36</v>
      </c>
      <c r="K283" s="30" t="s">
        <v>27</v>
      </c>
      <c r="L283" s="30">
        <v>1</v>
      </c>
      <c r="M283" s="30">
        <v>6</v>
      </c>
      <c r="N283" s="30">
        <v>54</v>
      </c>
      <c r="O283" s="30" t="s">
        <v>40</v>
      </c>
      <c r="P283" s="30">
        <v>0</v>
      </c>
    </row>
    <row r="284" spans="1:16" x14ac:dyDescent="0.2">
      <c r="A284" s="30">
        <v>283</v>
      </c>
      <c r="B284" s="30" t="s">
        <v>38</v>
      </c>
      <c r="C284" s="30">
        <v>3</v>
      </c>
      <c r="D284" s="30">
        <v>22</v>
      </c>
      <c r="E284" s="30">
        <v>62</v>
      </c>
      <c r="F284" s="30" t="s">
        <v>46</v>
      </c>
      <c r="G284" s="30">
        <v>0</v>
      </c>
      <c r="H284" s="30" t="s">
        <v>50</v>
      </c>
      <c r="I284" s="30">
        <v>0</v>
      </c>
      <c r="J284" s="30">
        <v>44</v>
      </c>
      <c r="K284" s="30" t="s">
        <v>27</v>
      </c>
      <c r="L284" s="30">
        <v>1</v>
      </c>
      <c r="M284" s="30">
        <v>11</v>
      </c>
      <c r="N284" s="30">
        <v>55</v>
      </c>
      <c r="O284" s="30" t="s">
        <v>41</v>
      </c>
      <c r="P284" s="30">
        <v>1</v>
      </c>
    </row>
    <row r="285" spans="1:16" x14ac:dyDescent="0.2">
      <c r="A285" s="30">
        <v>284</v>
      </c>
      <c r="B285" s="30" t="s">
        <v>38</v>
      </c>
      <c r="C285" s="30">
        <v>3</v>
      </c>
      <c r="D285" s="30">
        <v>26</v>
      </c>
      <c r="E285" s="30">
        <v>60</v>
      </c>
      <c r="F285" s="30" t="s">
        <v>46</v>
      </c>
      <c r="G285" s="30">
        <v>0</v>
      </c>
      <c r="H285" s="30" t="s">
        <v>50</v>
      </c>
      <c r="I285" s="30">
        <v>0</v>
      </c>
      <c r="J285" s="30">
        <v>42</v>
      </c>
      <c r="K285" s="30" t="s">
        <v>26</v>
      </c>
      <c r="L285" s="30">
        <v>0</v>
      </c>
      <c r="M285" s="30">
        <v>3</v>
      </c>
      <c r="N285" s="30">
        <v>95</v>
      </c>
      <c r="O285" s="30" t="s">
        <v>40</v>
      </c>
      <c r="P285" s="30">
        <v>0</v>
      </c>
    </row>
    <row r="286" spans="1:16" x14ac:dyDescent="0.2">
      <c r="A286" s="30">
        <v>285</v>
      </c>
      <c r="B286" s="30" t="s">
        <v>38</v>
      </c>
      <c r="C286" s="30">
        <v>3</v>
      </c>
      <c r="D286" s="30">
        <v>23</v>
      </c>
      <c r="E286" s="30">
        <v>60</v>
      </c>
      <c r="F286" s="30" t="s">
        <v>47</v>
      </c>
      <c r="G286" s="30">
        <v>1</v>
      </c>
      <c r="H286" s="30" t="s">
        <v>50</v>
      </c>
      <c r="I286" s="30">
        <v>0</v>
      </c>
      <c r="J286" s="30">
        <v>26</v>
      </c>
      <c r="K286" s="30" t="s">
        <v>27</v>
      </c>
      <c r="L286" s="30">
        <v>1</v>
      </c>
      <c r="M286" s="30">
        <v>4</v>
      </c>
      <c r="N286" s="30">
        <v>55</v>
      </c>
      <c r="O286" s="30" t="s">
        <v>40</v>
      </c>
      <c r="P286" s="30">
        <v>0</v>
      </c>
    </row>
    <row r="287" spans="1:16" x14ac:dyDescent="0.2">
      <c r="A287" s="30">
        <v>286</v>
      </c>
      <c r="B287" s="30" t="s">
        <v>38</v>
      </c>
      <c r="C287" s="30">
        <v>3</v>
      </c>
      <c r="D287" s="30">
        <v>19</v>
      </c>
      <c r="E287" s="30">
        <v>39</v>
      </c>
      <c r="F287" s="30" t="s">
        <v>46</v>
      </c>
      <c r="G287" s="30">
        <v>0</v>
      </c>
      <c r="H287" s="30" t="s">
        <v>49</v>
      </c>
      <c r="I287" s="30">
        <v>1</v>
      </c>
      <c r="J287" s="30">
        <v>43</v>
      </c>
      <c r="K287" s="30" t="s">
        <v>27</v>
      </c>
      <c r="L287" s="30">
        <v>1</v>
      </c>
      <c r="M287" s="30">
        <v>4</v>
      </c>
      <c r="N287" s="30">
        <v>51</v>
      </c>
      <c r="O287" s="30" t="s">
        <v>41</v>
      </c>
      <c r="P287" s="30">
        <v>1</v>
      </c>
    </row>
    <row r="288" spans="1:16" x14ac:dyDescent="0.2">
      <c r="A288" s="30">
        <v>287</v>
      </c>
      <c r="B288" s="30" t="s">
        <v>38</v>
      </c>
      <c r="C288" s="30">
        <v>3</v>
      </c>
      <c r="D288" s="30">
        <v>22</v>
      </c>
      <c r="E288" s="30">
        <v>39</v>
      </c>
      <c r="F288" s="30" t="s">
        <v>46</v>
      </c>
      <c r="G288" s="30">
        <v>0</v>
      </c>
      <c r="H288" s="30" t="s">
        <v>50</v>
      </c>
      <c r="I288" s="30">
        <v>0</v>
      </c>
      <c r="J288" s="30">
        <v>58</v>
      </c>
      <c r="K288" s="30" t="s">
        <v>26</v>
      </c>
      <c r="L288" s="30">
        <v>0</v>
      </c>
      <c r="M288" s="30">
        <v>1</v>
      </c>
      <c r="N288" s="30">
        <v>52</v>
      </c>
      <c r="O288" s="30" t="s">
        <v>40</v>
      </c>
      <c r="P288" s="30">
        <v>0</v>
      </c>
    </row>
    <row r="289" spans="1:16" x14ac:dyDescent="0.2">
      <c r="A289" s="30">
        <v>288</v>
      </c>
      <c r="B289" s="30" t="s">
        <v>38</v>
      </c>
      <c r="C289" s="30">
        <v>3</v>
      </c>
      <c r="D289" s="30">
        <v>22</v>
      </c>
      <c r="E289" s="30">
        <v>41</v>
      </c>
      <c r="F289" s="30" t="s">
        <v>46</v>
      </c>
      <c r="G289" s="30">
        <v>0</v>
      </c>
      <c r="H289" s="30" t="s">
        <v>50</v>
      </c>
      <c r="I289" s="30">
        <v>0</v>
      </c>
      <c r="J289" s="30">
        <v>26</v>
      </c>
      <c r="K289" s="30" t="s">
        <v>26</v>
      </c>
      <c r="L289" s="30">
        <v>0</v>
      </c>
      <c r="M289" s="30">
        <v>3</v>
      </c>
      <c r="N289" s="30">
        <v>52</v>
      </c>
      <c r="O289" s="30" t="s">
        <v>40</v>
      </c>
      <c r="P289" s="30">
        <v>0</v>
      </c>
    </row>
    <row r="290" spans="1:16" x14ac:dyDescent="0.2">
      <c r="A290" s="30">
        <v>289</v>
      </c>
      <c r="B290" s="30" t="s">
        <v>38</v>
      </c>
      <c r="C290" s="30">
        <v>3</v>
      </c>
      <c r="D290" s="30">
        <v>20</v>
      </c>
      <c r="E290" s="30">
        <v>60</v>
      </c>
      <c r="F290" s="30" t="s">
        <v>47</v>
      </c>
      <c r="G290" s="30">
        <v>1</v>
      </c>
      <c r="H290" s="30" t="s">
        <v>50</v>
      </c>
      <c r="I290" s="30">
        <v>0</v>
      </c>
      <c r="J290" s="30">
        <v>38</v>
      </c>
      <c r="K290" s="30" t="s">
        <v>27</v>
      </c>
      <c r="L290" s="30">
        <v>1</v>
      </c>
      <c r="M290" s="30">
        <v>2</v>
      </c>
      <c r="N290" s="30">
        <v>96</v>
      </c>
      <c r="O290" s="30" t="s">
        <v>40</v>
      </c>
      <c r="P290" s="30">
        <v>0</v>
      </c>
    </row>
    <row r="291" spans="1:16" x14ac:dyDescent="0.2">
      <c r="A291" s="30">
        <v>290</v>
      </c>
      <c r="B291" s="30" t="s">
        <v>38</v>
      </c>
      <c r="C291" s="30">
        <v>3</v>
      </c>
      <c r="D291" s="30">
        <v>23</v>
      </c>
      <c r="E291" s="30">
        <v>65</v>
      </c>
      <c r="F291" s="30" t="s">
        <v>46</v>
      </c>
      <c r="G291" s="30">
        <v>0</v>
      </c>
      <c r="H291" s="30" t="s">
        <v>50</v>
      </c>
      <c r="I291" s="30">
        <v>0</v>
      </c>
      <c r="J291" s="30">
        <v>25</v>
      </c>
      <c r="K291" s="30" t="s">
        <v>27</v>
      </c>
      <c r="L291" s="30">
        <v>1</v>
      </c>
      <c r="M291" s="30">
        <v>3</v>
      </c>
      <c r="N291" s="30">
        <v>26</v>
      </c>
      <c r="O291" s="30" t="s">
        <v>40</v>
      </c>
      <c r="P291" s="30">
        <v>0</v>
      </c>
    </row>
    <row r="292" spans="1:16" x14ac:dyDescent="0.2">
      <c r="A292" s="30">
        <v>291</v>
      </c>
      <c r="B292" s="30" t="s">
        <v>38</v>
      </c>
      <c r="C292" s="30">
        <v>3</v>
      </c>
      <c r="D292" s="30">
        <v>25</v>
      </c>
      <c r="E292" s="30">
        <v>40</v>
      </c>
      <c r="F292" s="30" t="s">
        <v>47</v>
      </c>
      <c r="G292" s="30">
        <v>1</v>
      </c>
      <c r="H292" s="30" t="s">
        <v>50</v>
      </c>
      <c r="I292" s="30">
        <v>0</v>
      </c>
      <c r="J292" s="30">
        <v>42</v>
      </c>
      <c r="K292" s="30" t="s">
        <v>26</v>
      </c>
      <c r="L292" s="30">
        <v>0</v>
      </c>
      <c r="M292" s="30">
        <v>1</v>
      </c>
      <c r="N292" s="30">
        <v>120</v>
      </c>
      <c r="O292" s="30" t="s">
        <v>40</v>
      </c>
      <c r="P292" s="30">
        <v>0</v>
      </c>
    </row>
    <row r="293" spans="1:16" x14ac:dyDescent="0.2">
      <c r="A293" s="30">
        <v>292</v>
      </c>
      <c r="B293" s="30" t="s">
        <v>38</v>
      </c>
      <c r="C293" s="30">
        <v>3</v>
      </c>
      <c r="D293" s="30">
        <v>20</v>
      </c>
      <c r="E293" s="30">
        <v>62</v>
      </c>
      <c r="F293" s="30" t="s">
        <v>47</v>
      </c>
      <c r="G293" s="30">
        <v>1</v>
      </c>
      <c r="H293" s="30" t="s">
        <v>50</v>
      </c>
      <c r="I293" s="30">
        <v>0</v>
      </c>
      <c r="J293" s="30">
        <v>19</v>
      </c>
      <c r="K293" s="30" t="s">
        <v>26</v>
      </c>
      <c r="L293" s="30">
        <v>0</v>
      </c>
      <c r="M293" s="30">
        <v>2</v>
      </c>
      <c r="N293" s="30">
        <v>16</v>
      </c>
      <c r="O293" s="30" t="s">
        <v>40</v>
      </c>
      <c r="P293" s="30">
        <v>0</v>
      </c>
    </row>
    <row r="294" spans="1:16" x14ac:dyDescent="0.2">
      <c r="A294" s="30">
        <v>293</v>
      </c>
      <c r="B294" s="30" t="s">
        <v>38</v>
      </c>
      <c r="C294" s="30">
        <v>3</v>
      </c>
      <c r="D294" s="30">
        <v>22</v>
      </c>
      <c r="E294" s="30">
        <v>63</v>
      </c>
      <c r="F294" s="30" t="s">
        <v>46</v>
      </c>
      <c r="G294" s="30">
        <v>0</v>
      </c>
      <c r="H294" s="30" t="s">
        <v>50</v>
      </c>
      <c r="I294" s="30">
        <v>0</v>
      </c>
      <c r="J294" s="30">
        <v>42</v>
      </c>
      <c r="K294" s="30" t="s">
        <v>26</v>
      </c>
      <c r="L294" s="30">
        <v>0</v>
      </c>
      <c r="M294" s="30">
        <v>1</v>
      </c>
      <c r="N294" s="30">
        <v>56</v>
      </c>
      <c r="O294" s="30" t="s">
        <v>41</v>
      </c>
      <c r="P294" s="30">
        <v>1</v>
      </c>
    </row>
    <row r="295" spans="1:16" x14ac:dyDescent="0.2">
      <c r="A295" s="30">
        <v>294</v>
      </c>
      <c r="B295" s="30" t="s">
        <v>38</v>
      </c>
      <c r="C295" s="30">
        <v>3</v>
      </c>
      <c r="D295" s="30">
        <v>25</v>
      </c>
      <c r="E295" s="30">
        <v>40</v>
      </c>
      <c r="F295" s="30" t="s">
        <v>46</v>
      </c>
      <c r="G295" s="30">
        <v>0</v>
      </c>
      <c r="H295" s="30" t="s">
        <v>50</v>
      </c>
      <c r="I295" s="30">
        <v>0</v>
      </c>
      <c r="J295" s="30">
        <v>34</v>
      </c>
      <c r="K295" s="30" t="s">
        <v>26</v>
      </c>
      <c r="L295" s="30">
        <v>0</v>
      </c>
      <c r="M295" s="30">
        <v>1</v>
      </c>
      <c r="N295" s="30">
        <v>53</v>
      </c>
      <c r="O295" s="30" t="s">
        <v>41</v>
      </c>
      <c r="P295" s="30">
        <v>1</v>
      </c>
    </row>
    <row r="296" spans="1:16" x14ac:dyDescent="0.2">
      <c r="A296" s="30">
        <v>295</v>
      </c>
      <c r="B296" s="30" t="s">
        <v>38</v>
      </c>
      <c r="C296" s="30">
        <v>3</v>
      </c>
      <c r="D296" s="30">
        <v>20</v>
      </c>
      <c r="E296" s="30">
        <v>60</v>
      </c>
      <c r="F296" s="30" t="s">
        <v>46</v>
      </c>
      <c r="G296" s="30">
        <v>0</v>
      </c>
      <c r="H296" s="30" t="s">
        <v>50</v>
      </c>
      <c r="I296" s="30">
        <v>0</v>
      </c>
      <c r="J296" s="30">
        <v>45</v>
      </c>
      <c r="K296" s="30" t="s">
        <v>27</v>
      </c>
      <c r="L296" s="30">
        <v>1</v>
      </c>
      <c r="M296" s="30">
        <v>3</v>
      </c>
      <c r="N296" s="30">
        <v>56</v>
      </c>
      <c r="O296" s="30" t="s">
        <v>40</v>
      </c>
      <c r="P296" s="30">
        <v>0</v>
      </c>
    </row>
    <row r="297" spans="1:16" x14ac:dyDescent="0.2">
      <c r="A297" s="30">
        <v>296</v>
      </c>
      <c r="B297" s="30" t="s">
        <v>38</v>
      </c>
      <c r="C297" s="30">
        <v>3</v>
      </c>
      <c r="D297" s="30">
        <v>24</v>
      </c>
      <c r="E297" s="30">
        <v>63</v>
      </c>
      <c r="F297" s="30" t="s">
        <v>46</v>
      </c>
      <c r="G297" s="30">
        <v>0</v>
      </c>
      <c r="H297" s="30" t="s">
        <v>50</v>
      </c>
      <c r="I297" s="30">
        <v>0</v>
      </c>
      <c r="J297" s="30">
        <v>59</v>
      </c>
      <c r="K297" s="30" t="s">
        <v>26</v>
      </c>
      <c r="L297" s="30">
        <v>0</v>
      </c>
      <c r="M297" s="30">
        <v>2</v>
      </c>
      <c r="N297" s="30">
        <v>57</v>
      </c>
      <c r="O297" s="30" t="s">
        <v>40</v>
      </c>
      <c r="P297" s="30">
        <v>0</v>
      </c>
    </row>
    <row r="298" spans="1:16" x14ac:dyDescent="0.2">
      <c r="A298" s="30">
        <v>297</v>
      </c>
      <c r="B298" s="30" t="s">
        <v>38</v>
      </c>
      <c r="C298" s="30">
        <v>3</v>
      </c>
      <c r="D298" s="30">
        <v>23</v>
      </c>
      <c r="E298" s="30">
        <v>58</v>
      </c>
      <c r="F298" s="30" t="s">
        <v>46</v>
      </c>
      <c r="G298" s="30">
        <v>0</v>
      </c>
      <c r="H298" s="30" t="s">
        <v>49</v>
      </c>
      <c r="I298" s="30">
        <v>1</v>
      </c>
      <c r="J298" s="30">
        <v>31</v>
      </c>
      <c r="K298" s="30" t="s">
        <v>27</v>
      </c>
      <c r="L298" s="30">
        <v>1</v>
      </c>
      <c r="M298" s="30">
        <v>3</v>
      </c>
      <c r="N298" s="30">
        <v>56</v>
      </c>
      <c r="O298" s="30" t="s">
        <v>41</v>
      </c>
      <c r="P298" s="30">
        <v>1</v>
      </c>
    </row>
    <row r="299" spans="1:16" x14ac:dyDescent="0.2">
      <c r="A299" s="30">
        <v>298</v>
      </c>
      <c r="B299" s="30" t="s">
        <v>38</v>
      </c>
      <c r="C299" s="30">
        <v>3</v>
      </c>
      <c r="D299" s="30">
        <v>22</v>
      </c>
      <c r="E299" s="30">
        <v>62</v>
      </c>
      <c r="F299" s="30" t="s">
        <v>46</v>
      </c>
      <c r="G299" s="30">
        <v>0</v>
      </c>
      <c r="H299" s="30" t="s">
        <v>50</v>
      </c>
      <c r="I299" s="30">
        <v>0</v>
      </c>
      <c r="J299" s="30">
        <v>19</v>
      </c>
      <c r="K299" s="30" t="s">
        <v>26</v>
      </c>
      <c r="L299" s="30">
        <v>0</v>
      </c>
      <c r="M299" s="30">
        <v>1</v>
      </c>
      <c r="N299" s="30">
        <v>28</v>
      </c>
      <c r="O299" s="30" t="s">
        <v>41</v>
      </c>
      <c r="P299" s="30">
        <v>1</v>
      </c>
    </row>
    <row r="300" spans="1:16" x14ac:dyDescent="0.2">
      <c r="A300" s="30">
        <v>299</v>
      </c>
      <c r="B300" s="30" t="s">
        <v>38</v>
      </c>
      <c r="C300" s="30">
        <v>3</v>
      </c>
      <c r="D300" s="30">
        <v>23</v>
      </c>
      <c r="E300" s="30">
        <v>41</v>
      </c>
      <c r="F300" s="30" t="s">
        <v>46</v>
      </c>
      <c r="G300" s="30">
        <v>0</v>
      </c>
      <c r="H300" s="30" t="s">
        <v>50</v>
      </c>
      <c r="I300" s="30">
        <v>0</v>
      </c>
      <c r="J300" s="30">
        <v>29</v>
      </c>
      <c r="K300" s="30" t="s">
        <v>27</v>
      </c>
      <c r="L300" s="30">
        <v>1</v>
      </c>
      <c r="M300" s="30">
        <v>5</v>
      </c>
      <c r="N300" s="30">
        <v>54</v>
      </c>
      <c r="O300" s="30" t="s">
        <v>40</v>
      </c>
      <c r="P300" s="30">
        <v>0</v>
      </c>
    </row>
    <row r="301" spans="1:16" x14ac:dyDescent="0.2">
      <c r="A301" s="30">
        <v>300</v>
      </c>
      <c r="B301" s="30" t="s">
        <v>38</v>
      </c>
      <c r="C301" s="30">
        <v>3</v>
      </c>
      <c r="D301" s="30">
        <v>20</v>
      </c>
      <c r="E301" s="30">
        <v>56</v>
      </c>
      <c r="F301" s="30" t="s">
        <v>46</v>
      </c>
      <c r="G301" s="30">
        <v>0</v>
      </c>
      <c r="H301" s="30" t="s">
        <v>50</v>
      </c>
      <c r="I301" s="30">
        <v>0</v>
      </c>
      <c r="J301" s="30">
        <v>54</v>
      </c>
      <c r="K301" s="30" t="s">
        <v>27</v>
      </c>
      <c r="L301" s="30">
        <v>1</v>
      </c>
      <c r="M301" s="30">
        <v>2</v>
      </c>
      <c r="N301" s="30">
        <v>56</v>
      </c>
      <c r="O301" s="30" t="s">
        <v>40</v>
      </c>
      <c r="P301" s="30">
        <v>0</v>
      </c>
    </row>
    <row r="302" spans="1:16" x14ac:dyDescent="0.2">
      <c r="A302" s="30">
        <v>301</v>
      </c>
      <c r="B302" s="30" t="s">
        <v>39</v>
      </c>
      <c r="C302" s="30">
        <v>4</v>
      </c>
      <c r="D302" s="30">
        <v>24</v>
      </c>
      <c r="E302" s="30">
        <v>47</v>
      </c>
      <c r="F302" s="30" t="s">
        <v>46</v>
      </c>
      <c r="G302" s="30">
        <v>0</v>
      </c>
      <c r="H302" s="30" t="s">
        <v>50</v>
      </c>
      <c r="I302" s="30">
        <v>0</v>
      </c>
      <c r="J302" s="30">
        <v>23</v>
      </c>
      <c r="K302" s="30" t="s">
        <v>27</v>
      </c>
      <c r="L302" s="30">
        <v>1</v>
      </c>
      <c r="M302" s="30">
        <v>2</v>
      </c>
      <c r="N302" s="30">
        <v>35</v>
      </c>
      <c r="O302" s="30" t="s">
        <v>40</v>
      </c>
      <c r="P302" s="30">
        <v>0</v>
      </c>
    </row>
    <row r="303" spans="1:16" x14ac:dyDescent="0.2">
      <c r="A303" s="30">
        <v>302</v>
      </c>
      <c r="B303" s="30" t="s">
        <v>39</v>
      </c>
      <c r="C303" s="30">
        <v>4</v>
      </c>
      <c r="D303" s="30">
        <v>23</v>
      </c>
      <c r="E303" s="30">
        <v>50</v>
      </c>
      <c r="F303" s="30" t="s">
        <v>47</v>
      </c>
      <c r="G303" s="30">
        <v>1</v>
      </c>
      <c r="H303" s="30" t="s">
        <v>49</v>
      </c>
      <c r="I303" s="30">
        <v>1</v>
      </c>
      <c r="J303" s="30">
        <v>46</v>
      </c>
      <c r="K303" s="30" t="s">
        <v>27</v>
      </c>
      <c r="L303" s="30">
        <v>1</v>
      </c>
      <c r="M303" s="30">
        <v>2</v>
      </c>
      <c r="N303" s="30">
        <v>56</v>
      </c>
      <c r="O303" s="30" t="s">
        <v>40</v>
      </c>
      <c r="P303" s="30">
        <v>0</v>
      </c>
    </row>
    <row r="304" spans="1:16" x14ac:dyDescent="0.2">
      <c r="A304" s="30">
        <v>303</v>
      </c>
      <c r="B304" s="30" t="s">
        <v>39</v>
      </c>
      <c r="C304" s="30">
        <v>4</v>
      </c>
      <c r="D304" s="30">
        <v>26</v>
      </c>
      <c r="E304" s="30">
        <v>179</v>
      </c>
      <c r="F304" s="30" t="s">
        <v>47</v>
      </c>
      <c r="G304" s="30">
        <v>1</v>
      </c>
      <c r="H304" s="30" t="s">
        <v>49</v>
      </c>
      <c r="I304" s="30">
        <v>1</v>
      </c>
      <c r="J304" s="30">
        <v>54</v>
      </c>
      <c r="K304" s="30" t="s">
        <v>27</v>
      </c>
      <c r="L304" s="30">
        <v>1</v>
      </c>
      <c r="M304" s="30">
        <v>4</v>
      </c>
      <c r="N304" s="30">
        <v>105</v>
      </c>
      <c r="O304" s="30" t="s">
        <v>41</v>
      </c>
      <c r="P304" s="30">
        <v>1</v>
      </c>
    </row>
    <row r="305" spans="1:16" x14ac:dyDescent="0.2">
      <c r="A305" s="30">
        <v>304</v>
      </c>
      <c r="B305" s="30" t="s">
        <v>39</v>
      </c>
      <c r="C305" s="30">
        <v>4</v>
      </c>
      <c r="D305" s="30">
        <v>25</v>
      </c>
      <c r="E305" s="30">
        <v>123</v>
      </c>
      <c r="F305" s="30" t="s">
        <v>46</v>
      </c>
      <c r="G305" s="30">
        <v>0</v>
      </c>
      <c r="H305" s="30" t="s">
        <v>50</v>
      </c>
      <c r="I305" s="30">
        <v>0</v>
      </c>
      <c r="J305" s="30">
        <v>52</v>
      </c>
      <c r="K305" s="30" t="s">
        <v>26</v>
      </c>
      <c r="L305" s="30">
        <v>0</v>
      </c>
      <c r="M305" s="30">
        <v>7</v>
      </c>
      <c r="N305" s="30">
        <v>67</v>
      </c>
      <c r="O305" s="30" t="s">
        <v>41</v>
      </c>
      <c r="P305" s="30">
        <v>1</v>
      </c>
    </row>
    <row r="306" spans="1:16" x14ac:dyDescent="0.2">
      <c r="A306" s="30">
        <v>305</v>
      </c>
      <c r="B306" s="30" t="s">
        <v>39</v>
      </c>
      <c r="C306" s="30">
        <v>4</v>
      </c>
      <c r="D306" s="30">
        <v>23</v>
      </c>
      <c r="E306" s="30">
        <v>190</v>
      </c>
      <c r="F306" s="30" t="s">
        <v>46</v>
      </c>
      <c r="G306" s="30">
        <v>0</v>
      </c>
      <c r="H306" s="30" t="s">
        <v>49</v>
      </c>
      <c r="I306" s="30">
        <v>1</v>
      </c>
      <c r="J306" s="30">
        <v>56</v>
      </c>
      <c r="K306" s="30" t="s">
        <v>27</v>
      </c>
      <c r="L306" s="30">
        <v>1</v>
      </c>
      <c r="M306" s="30">
        <v>7</v>
      </c>
      <c r="N306" s="30">
        <v>77</v>
      </c>
      <c r="O306" s="30" t="s">
        <v>41</v>
      </c>
      <c r="P306" s="30">
        <v>1</v>
      </c>
    </row>
    <row r="307" spans="1:16" x14ac:dyDescent="0.2">
      <c r="A307" s="30">
        <v>306</v>
      </c>
      <c r="B307" s="30" t="s">
        <v>39</v>
      </c>
      <c r="C307" s="30">
        <v>4</v>
      </c>
      <c r="D307" s="30">
        <v>24</v>
      </c>
      <c r="E307" s="30">
        <v>154</v>
      </c>
      <c r="F307" s="30" t="s">
        <v>46</v>
      </c>
      <c r="G307" s="30">
        <v>0</v>
      </c>
      <c r="H307" s="30" t="s">
        <v>49</v>
      </c>
      <c r="I307" s="30">
        <v>1</v>
      </c>
      <c r="J307" s="30">
        <v>69</v>
      </c>
      <c r="K307" s="30" t="s">
        <v>26</v>
      </c>
      <c r="L307" s="30">
        <v>0</v>
      </c>
      <c r="M307" s="30">
        <v>1</v>
      </c>
      <c r="N307" s="30">
        <v>72</v>
      </c>
      <c r="O307" s="30" t="s">
        <v>41</v>
      </c>
      <c r="P307" s="30">
        <v>1</v>
      </c>
    </row>
    <row r="308" spans="1:16" x14ac:dyDescent="0.2">
      <c r="A308" s="30">
        <v>307</v>
      </c>
      <c r="B308" s="30" t="s">
        <v>39</v>
      </c>
      <c r="C308" s="30">
        <v>4</v>
      </c>
      <c r="D308" s="30">
        <v>24</v>
      </c>
      <c r="E308" s="30">
        <v>56</v>
      </c>
      <c r="F308" s="30" t="s">
        <v>47</v>
      </c>
      <c r="G308" s="30">
        <v>1</v>
      </c>
      <c r="H308" s="30" t="s">
        <v>50</v>
      </c>
      <c r="I308" s="30">
        <v>0</v>
      </c>
      <c r="J308" s="30">
        <v>25</v>
      </c>
      <c r="K308" s="30" t="s">
        <v>27</v>
      </c>
      <c r="L308" s="30">
        <v>1</v>
      </c>
      <c r="M308" s="30">
        <v>3</v>
      </c>
      <c r="N308" s="30">
        <v>18</v>
      </c>
      <c r="O308" s="30" t="s">
        <v>40</v>
      </c>
      <c r="P308" s="30">
        <v>0</v>
      </c>
    </row>
    <row r="309" spans="1:16" x14ac:dyDescent="0.2">
      <c r="A309" s="30">
        <v>308</v>
      </c>
      <c r="B309" s="30" t="s">
        <v>39</v>
      </c>
      <c r="C309" s="30">
        <v>4</v>
      </c>
      <c r="D309" s="30">
        <v>23</v>
      </c>
      <c r="E309" s="30">
        <v>84</v>
      </c>
      <c r="F309" s="30" t="s">
        <v>46</v>
      </c>
      <c r="G309" s="30">
        <v>0</v>
      </c>
      <c r="H309" s="30" t="s">
        <v>50</v>
      </c>
      <c r="I309" s="30">
        <v>0</v>
      </c>
      <c r="J309" s="30">
        <v>25</v>
      </c>
      <c r="K309" s="30" t="s">
        <v>27</v>
      </c>
      <c r="L309" s="30">
        <v>1</v>
      </c>
      <c r="M309" s="30">
        <v>2</v>
      </c>
      <c r="N309" s="30">
        <v>42</v>
      </c>
      <c r="O309" s="30" t="s">
        <v>41</v>
      </c>
      <c r="P309" s="30">
        <v>1</v>
      </c>
    </row>
    <row r="310" spans="1:16" x14ac:dyDescent="0.2">
      <c r="A310" s="30">
        <v>309</v>
      </c>
      <c r="B310" s="30" t="s">
        <v>39</v>
      </c>
      <c r="C310" s="30">
        <v>4</v>
      </c>
      <c r="D310" s="30">
        <v>23</v>
      </c>
      <c r="E310" s="30">
        <v>145</v>
      </c>
      <c r="F310" s="30" t="s">
        <v>46</v>
      </c>
      <c r="G310" s="30">
        <v>0</v>
      </c>
      <c r="H310" s="30" t="s">
        <v>49</v>
      </c>
      <c r="I310" s="30">
        <v>1</v>
      </c>
      <c r="J310" s="30">
        <v>32</v>
      </c>
      <c r="K310" s="30" t="s">
        <v>26</v>
      </c>
      <c r="L310" s="30">
        <v>0</v>
      </c>
      <c r="M310" s="30">
        <v>4</v>
      </c>
      <c r="N310" s="30">
        <v>71</v>
      </c>
      <c r="O310" s="30" t="s">
        <v>41</v>
      </c>
      <c r="P310" s="30">
        <v>1</v>
      </c>
    </row>
    <row r="311" spans="1:16" x14ac:dyDescent="0.2">
      <c r="A311" s="30">
        <v>310</v>
      </c>
      <c r="B311" s="30" t="s">
        <v>39</v>
      </c>
      <c r="C311" s="30">
        <v>4</v>
      </c>
      <c r="D311" s="30">
        <v>22</v>
      </c>
      <c r="E311" s="30">
        <v>68</v>
      </c>
      <c r="F311" s="30" t="s">
        <v>46</v>
      </c>
      <c r="G311" s="30">
        <v>0</v>
      </c>
      <c r="H311" s="30" t="s">
        <v>49</v>
      </c>
      <c r="I311" s="30">
        <v>1</v>
      </c>
      <c r="J311" s="30">
        <v>27</v>
      </c>
      <c r="K311" s="30" t="s">
        <v>27</v>
      </c>
      <c r="L311" s="30">
        <v>1</v>
      </c>
      <c r="M311" s="30">
        <v>3</v>
      </c>
      <c r="N311" s="30">
        <v>60</v>
      </c>
      <c r="O311" s="30" t="s">
        <v>41</v>
      </c>
      <c r="P311" s="30">
        <v>1</v>
      </c>
    </row>
    <row r="312" spans="1:16" x14ac:dyDescent="0.2">
      <c r="A312" s="30">
        <v>311</v>
      </c>
      <c r="B312" s="30" t="s">
        <v>39</v>
      </c>
      <c r="C312" s="30">
        <v>4</v>
      </c>
      <c r="D312" s="30">
        <v>25</v>
      </c>
      <c r="E312" s="30">
        <v>59</v>
      </c>
      <c r="F312" s="30" t="s">
        <v>46</v>
      </c>
      <c r="G312" s="30">
        <v>0</v>
      </c>
      <c r="H312" s="30" t="s">
        <v>50</v>
      </c>
      <c r="I312" s="30">
        <v>0</v>
      </c>
      <c r="J312" s="30">
        <v>40</v>
      </c>
      <c r="K312" s="30" t="s">
        <v>26</v>
      </c>
      <c r="L312" s="30">
        <v>0</v>
      </c>
      <c r="M312" s="30">
        <v>4</v>
      </c>
      <c r="N312" s="30">
        <v>59</v>
      </c>
      <c r="O312" s="30" t="s">
        <v>40</v>
      </c>
      <c r="P312" s="30">
        <v>0</v>
      </c>
    </row>
    <row r="313" spans="1:16" x14ac:dyDescent="0.2">
      <c r="A313" s="30">
        <v>312</v>
      </c>
      <c r="B313" s="30" t="s">
        <v>39</v>
      </c>
      <c r="C313" s="30">
        <v>4</v>
      </c>
      <c r="D313" s="30">
        <v>25</v>
      </c>
      <c r="E313" s="30">
        <v>110</v>
      </c>
      <c r="F313" s="30" t="s">
        <v>46</v>
      </c>
      <c r="G313" s="30">
        <v>0</v>
      </c>
      <c r="H313" s="30" t="s">
        <v>49</v>
      </c>
      <c r="I313" s="30">
        <v>1</v>
      </c>
      <c r="J313" s="30">
        <v>37</v>
      </c>
      <c r="K313" s="30" t="s">
        <v>26</v>
      </c>
      <c r="L313" s="30">
        <v>0</v>
      </c>
      <c r="M313" s="30">
        <v>4</v>
      </c>
      <c r="N313" s="30">
        <v>67</v>
      </c>
      <c r="O313" s="30" t="s">
        <v>40</v>
      </c>
      <c r="P313" s="30">
        <v>0</v>
      </c>
    </row>
    <row r="314" spans="1:16" x14ac:dyDescent="0.2">
      <c r="A314" s="30">
        <v>313</v>
      </c>
      <c r="B314" s="30" t="s">
        <v>39</v>
      </c>
      <c r="C314" s="30">
        <v>4</v>
      </c>
      <c r="D314" s="30">
        <v>24</v>
      </c>
      <c r="E314" s="30">
        <v>61</v>
      </c>
      <c r="F314" s="30" t="s">
        <v>47</v>
      </c>
      <c r="G314" s="30">
        <v>1</v>
      </c>
      <c r="H314" s="30" t="s">
        <v>50</v>
      </c>
      <c r="I314" s="30">
        <v>0</v>
      </c>
      <c r="J314" s="30">
        <v>63</v>
      </c>
      <c r="K314" s="30" t="s">
        <v>27</v>
      </c>
      <c r="L314" s="30">
        <v>1</v>
      </c>
      <c r="M314" s="30">
        <v>3</v>
      </c>
      <c r="N314" s="30">
        <v>59</v>
      </c>
      <c r="O314" s="30" t="s">
        <v>41</v>
      </c>
      <c r="P314" s="30">
        <v>1</v>
      </c>
    </row>
    <row r="315" spans="1:16" x14ac:dyDescent="0.2">
      <c r="A315" s="30">
        <v>314</v>
      </c>
      <c r="B315" s="30" t="s">
        <v>39</v>
      </c>
      <c r="C315" s="30">
        <v>4</v>
      </c>
      <c r="D315" s="30">
        <v>26</v>
      </c>
      <c r="E315" s="30">
        <v>158</v>
      </c>
      <c r="F315" s="30" t="s">
        <v>46</v>
      </c>
      <c r="G315" s="30">
        <v>0</v>
      </c>
      <c r="H315" s="30" t="s">
        <v>49</v>
      </c>
      <c r="I315" s="30">
        <v>1</v>
      </c>
      <c r="J315" s="30">
        <v>36</v>
      </c>
      <c r="K315" s="30" t="s">
        <v>27</v>
      </c>
      <c r="L315" s="30">
        <v>1</v>
      </c>
      <c r="M315" s="30">
        <v>4</v>
      </c>
      <c r="N315" s="30">
        <v>74</v>
      </c>
      <c r="O315" s="30" t="s">
        <v>41</v>
      </c>
      <c r="P315" s="30">
        <v>1</v>
      </c>
    </row>
    <row r="316" spans="1:16" x14ac:dyDescent="0.2">
      <c r="A316" s="30">
        <v>315</v>
      </c>
      <c r="B316" s="30" t="s">
        <v>39</v>
      </c>
      <c r="C316" s="30">
        <v>4</v>
      </c>
      <c r="D316" s="30">
        <v>21</v>
      </c>
      <c r="E316" s="30">
        <v>140</v>
      </c>
      <c r="F316" s="30" t="s">
        <v>46</v>
      </c>
      <c r="G316" s="30">
        <v>0</v>
      </c>
      <c r="H316" s="30" t="s">
        <v>49</v>
      </c>
      <c r="I316" s="30">
        <v>1</v>
      </c>
      <c r="J316" s="30">
        <v>35</v>
      </c>
      <c r="K316" s="30" t="s">
        <v>27</v>
      </c>
      <c r="L316" s="30">
        <v>1</v>
      </c>
      <c r="M316" s="30">
        <v>4</v>
      </c>
      <c r="N316" s="30">
        <v>71</v>
      </c>
      <c r="O316" s="30" t="s">
        <v>41</v>
      </c>
      <c r="P316" s="30">
        <v>1</v>
      </c>
    </row>
    <row r="317" spans="1:16" x14ac:dyDescent="0.2">
      <c r="A317" s="30">
        <v>316</v>
      </c>
      <c r="B317" s="30" t="s">
        <v>39</v>
      </c>
      <c r="C317" s="30">
        <v>4</v>
      </c>
      <c r="D317" s="30">
        <v>24</v>
      </c>
      <c r="E317" s="30">
        <v>124</v>
      </c>
      <c r="F317" s="30" t="s">
        <v>47</v>
      </c>
      <c r="G317" s="30">
        <v>1</v>
      </c>
      <c r="H317" s="30" t="s">
        <v>49</v>
      </c>
      <c r="I317" s="30">
        <v>1</v>
      </c>
      <c r="J317" s="30">
        <v>60</v>
      </c>
      <c r="K317" s="30" t="s">
        <v>27</v>
      </c>
      <c r="L317" s="30">
        <v>1</v>
      </c>
      <c r="M317" s="30">
        <v>3</v>
      </c>
      <c r="N317" s="30">
        <v>69</v>
      </c>
      <c r="O317" s="30" t="s">
        <v>40</v>
      </c>
      <c r="P317" s="30">
        <v>0</v>
      </c>
    </row>
    <row r="318" spans="1:16" x14ac:dyDescent="0.2">
      <c r="A318" s="30">
        <v>317</v>
      </c>
      <c r="B318" s="30" t="s">
        <v>39</v>
      </c>
      <c r="C318" s="30">
        <v>4</v>
      </c>
      <c r="D318" s="30">
        <v>25</v>
      </c>
      <c r="E318" s="30">
        <v>85</v>
      </c>
      <c r="F318" s="30" t="s">
        <v>47</v>
      </c>
      <c r="G318" s="30">
        <v>1</v>
      </c>
      <c r="H318" s="30" t="s">
        <v>50</v>
      </c>
      <c r="I318" s="30">
        <v>0</v>
      </c>
      <c r="J318" s="30">
        <v>57</v>
      </c>
      <c r="K318" s="30" t="s">
        <v>26</v>
      </c>
      <c r="L318" s="30">
        <v>0</v>
      </c>
      <c r="M318" s="30">
        <v>2</v>
      </c>
      <c r="N318" s="30">
        <v>64</v>
      </c>
      <c r="O318" s="30" t="s">
        <v>41</v>
      </c>
      <c r="P318" s="30">
        <v>1</v>
      </c>
    </row>
    <row r="319" spans="1:16" x14ac:dyDescent="0.2">
      <c r="A319" s="30">
        <v>318</v>
      </c>
      <c r="B319" s="30" t="s">
        <v>39</v>
      </c>
      <c r="C319" s="30">
        <v>4</v>
      </c>
      <c r="D319" s="30">
        <v>26</v>
      </c>
      <c r="E319" s="30">
        <v>59</v>
      </c>
      <c r="F319" s="30" t="s">
        <v>46</v>
      </c>
      <c r="G319" s="30">
        <v>0</v>
      </c>
      <c r="H319" s="30" t="s">
        <v>50</v>
      </c>
      <c r="I319" s="30">
        <v>0</v>
      </c>
      <c r="J319" s="30">
        <v>61</v>
      </c>
      <c r="K319" s="30" t="s">
        <v>27</v>
      </c>
      <c r="L319" s="30">
        <v>1</v>
      </c>
      <c r="M319" s="30">
        <v>1</v>
      </c>
      <c r="N319" s="30">
        <v>60</v>
      </c>
      <c r="O319" s="30" t="s">
        <v>40</v>
      </c>
      <c r="P319" s="30">
        <v>0</v>
      </c>
    </row>
    <row r="320" spans="1:16" x14ac:dyDescent="0.2">
      <c r="A320" s="30">
        <v>319</v>
      </c>
      <c r="B320" s="30" t="s">
        <v>39</v>
      </c>
      <c r="C320" s="30">
        <v>4</v>
      </c>
      <c r="D320" s="30">
        <v>24</v>
      </c>
      <c r="E320" s="30">
        <v>63</v>
      </c>
      <c r="F320" s="30" t="s">
        <v>46</v>
      </c>
      <c r="G320" s="30">
        <v>0</v>
      </c>
      <c r="H320" s="30" t="s">
        <v>50</v>
      </c>
      <c r="I320" s="30">
        <v>0</v>
      </c>
      <c r="J320" s="30">
        <v>35</v>
      </c>
      <c r="K320" s="30" t="s">
        <v>26</v>
      </c>
      <c r="L320" s="30">
        <v>0</v>
      </c>
      <c r="M320" s="30">
        <v>4</v>
      </c>
      <c r="N320" s="30">
        <v>60</v>
      </c>
      <c r="O320" s="30" t="s">
        <v>40</v>
      </c>
      <c r="P320" s="30">
        <v>0</v>
      </c>
    </row>
    <row r="321" spans="1:16" x14ac:dyDescent="0.2">
      <c r="A321" s="30">
        <v>320</v>
      </c>
      <c r="B321" s="30" t="s">
        <v>39</v>
      </c>
      <c r="C321" s="30">
        <v>4</v>
      </c>
      <c r="D321" s="30">
        <v>22</v>
      </c>
      <c r="E321" s="30">
        <v>102</v>
      </c>
      <c r="F321" s="30" t="s">
        <v>46</v>
      </c>
      <c r="G321" s="30">
        <v>0</v>
      </c>
      <c r="H321" s="30" t="s">
        <v>49</v>
      </c>
      <c r="I321" s="30">
        <v>1</v>
      </c>
      <c r="J321" s="30">
        <v>64</v>
      </c>
      <c r="K321" s="30" t="s">
        <v>26</v>
      </c>
      <c r="L321" s="30">
        <v>0</v>
      </c>
      <c r="M321" s="30">
        <v>1</v>
      </c>
      <c r="N321" s="30">
        <v>66</v>
      </c>
      <c r="O321" s="30" t="s">
        <v>41</v>
      </c>
      <c r="P321" s="30">
        <v>1</v>
      </c>
    </row>
    <row r="322" spans="1:16" x14ac:dyDescent="0.2">
      <c r="A322" s="30">
        <v>321</v>
      </c>
      <c r="B322" s="30" t="s">
        <v>39</v>
      </c>
      <c r="C322" s="30">
        <v>4</v>
      </c>
      <c r="D322" s="30">
        <v>23</v>
      </c>
      <c r="E322" s="30">
        <v>137</v>
      </c>
      <c r="F322" s="30" t="s">
        <v>47</v>
      </c>
      <c r="G322" s="30">
        <v>1</v>
      </c>
      <c r="H322" s="30" t="s">
        <v>49</v>
      </c>
      <c r="I322" s="30">
        <v>1</v>
      </c>
      <c r="J322" s="30">
        <v>37</v>
      </c>
      <c r="K322" s="30" t="s">
        <v>27</v>
      </c>
      <c r="L322" s="30">
        <v>1</v>
      </c>
      <c r="M322" s="30">
        <v>6</v>
      </c>
      <c r="N322" s="30">
        <v>120</v>
      </c>
      <c r="O322" s="30" t="s">
        <v>41</v>
      </c>
      <c r="P322" s="30">
        <v>1</v>
      </c>
    </row>
    <row r="323" spans="1:16" x14ac:dyDescent="0.2">
      <c r="A323" s="30">
        <v>322</v>
      </c>
      <c r="B323" s="30" t="s">
        <v>39</v>
      </c>
      <c r="C323" s="30">
        <v>4</v>
      </c>
      <c r="D323" s="30">
        <v>25</v>
      </c>
      <c r="E323" s="30">
        <v>85</v>
      </c>
      <c r="F323" s="30" t="s">
        <v>46</v>
      </c>
      <c r="G323" s="30">
        <v>0</v>
      </c>
      <c r="H323" s="30" t="s">
        <v>49</v>
      </c>
      <c r="I323" s="30">
        <v>1</v>
      </c>
      <c r="J323" s="30">
        <v>36</v>
      </c>
      <c r="K323" s="30" t="s">
        <v>26</v>
      </c>
      <c r="L323" s="30">
        <v>0</v>
      </c>
      <c r="M323" s="30">
        <v>5</v>
      </c>
      <c r="N323" s="30">
        <v>64</v>
      </c>
      <c r="O323" s="30" t="s">
        <v>40</v>
      </c>
      <c r="P323" s="30">
        <v>0</v>
      </c>
    </row>
    <row r="324" spans="1:16" x14ac:dyDescent="0.2">
      <c r="A324" s="30">
        <v>323</v>
      </c>
      <c r="B324" s="30" t="s">
        <v>39</v>
      </c>
      <c r="C324" s="30">
        <v>4</v>
      </c>
      <c r="D324" s="30">
        <v>25</v>
      </c>
      <c r="E324" s="30">
        <v>116</v>
      </c>
      <c r="F324" s="30" t="s">
        <v>46</v>
      </c>
      <c r="G324" s="30">
        <v>0</v>
      </c>
      <c r="H324" s="30" t="s">
        <v>49</v>
      </c>
      <c r="I324" s="30">
        <v>1</v>
      </c>
      <c r="J324" s="30">
        <v>68</v>
      </c>
      <c r="K324" s="30" t="s">
        <v>27</v>
      </c>
      <c r="L324" s="30">
        <v>1</v>
      </c>
      <c r="M324" s="30">
        <v>3</v>
      </c>
      <c r="N324" s="30">
        <v>69</v>
      </c>
      <c r="O324" s="30" t="s">
        <v>41</v>
      </c>
      <c r="P324" s="30">
        <v>1</v>
      </c>
    </row>
    <row r="325" spans="1:16" x14ac:dyDescent="0.2">
      <c r="A325" s="30">
        <v>324</v>
      </c>
      <c r="B325" s="30" t="s">
        <v>39</v>
      </c>
      <c r="C325" s="30">
        <v>4</v>
      </c>
      <c r="D325" s="30">
        <v>25</v>
      </c>
      <c r="E325" s="30">
        <v>134</v>
      </c>
      <c r="F325" s="30" t="s">
        <v>46</v>
      </c>
      <c r="G325" s="30">
        <v>0</v>
      </c>
      <c r="H325" s="30" t="s">
        <v>49</v>
      </c>
      <c r="I325" s="30">
        <v>1</v>
      </c>
      <c r="J325" s="30">
        <v>25</v>
      </c>
      <c r="K325" s="30" t="s">
        <v>26</v>
      </c>
      <c r="L325" s="30">
        <v>0</v>
      </c>
      <c r="M325" s="30">
        <v>3</v>
      </c>
      <c r="N325" s="30">
        <v>41</v>
      </c>
      <c r="O325" s="30" t="s">
        <v>41</v>
      </c>
      <c r="P325" s="30">
        <v>1</v>
      </c>
    </row>
    <row r="326" spans="1:16" x14ac:dyDescent="0.2">
      <c r="A326" s="30">
        <v>325</v>
      </c>
      <c r="B326" s="30" t="s">
        <v>39</v>
      </c>
      <c r="C326" s="30">
        <v>4</v>
      </c>
      <c r="D326" s="30">
        <v>19</v>
      </c>
      <c r="E326" s="30">
        <v>34</v>
      </c>
      <c r="F326" s="30" t="s">
        <v>46</v>
      </c>
      <c r="G326" s="30">
        <v>0</v>
      </c>
      <c r="H326" s="30" t="s">
        <v>50</v>
      </c>
      <c r="I326" s="30">
        <v>0</v>
      </c>
      <c r="J326" s="30">
        <v>57</v>
      </c>
      <c r="K326" s="30" t="s">
        <v>27</v>
      </c>
      <c r="L326" s="30">
        <v>1</v>
      </c>
      <c r="M326" s="30">
        <v>2</v>
      </c>
      <c r="N326" s="30">
        <v>56</v>
      </c>
      <c r="O326" s="30" t="s">
        <v>41</v>
      </c>
      <c r="P326" s="30">
        <v>1</v>
      </c>
    </row>
    <row r="327" spans="1:16" x14ac:dyDescent="0.2">
      <c r="A327" s="30">
        <v>326</v>
      </c>
      <c r="B327" s="30" t="s">
        <v>39</v>
      </c>
      <c r="C327" s="30">
        <v>4</v>
      </c>
      <c r="D327" s="30">
        <v>26</v>
      </c>
      <c r="E327" s="30">
        <v>118</v>
      </c>
      <c r="F327" s="30" t="s">
        <v>47</v>
      </c>
      <c r="G327" s="30">
        <v>1</v>
      </c>
      <c r="H327" s="30" t="s">
        <v>49</v>
      </c>
      <c r="I327" s="30">
        <v>1</v>
      </c>
      <c r="J327" s="30">
        <v>53</v>
      </c>
      <c r="K327" s="30" t="s">
        <v>27</v>
      </c>
      <c r="L327" s="30">
        <v>1</v>
      </c>
      <c r="M327" s="30">
        <v>5</v>
      </c>
      <c r="N327" s="30">
        <v>130</v>
      </c>
      <c r="O327" s="30" t="s">
        <v>41</v>
      </c>
      <c r="P327" s="30">
        <v>1</v>
      </c>
    </row>
    <row r="328" spans="1:16" x14ac:dyDescent="0.2">
      <c r="A328" s="30">
        <v>327</v>
      </c>
      <c r="B328" s="30" t="s">
        <v>39</v>
      </c>
      <c r="C328" s="30">
        <v>4</v>
      </c>
      <c r="D328" s="30">
        <v>16</v>
      </c>
      <c r="E328" s="30">
        <v>107</v>
      </c>
      <c r="F328" s="30" t="s">
        <v>46</v>
      </c>
      <c r="G328" s="30">
        <v>0</v>
      </c>
      <c r="H328" s="30" t="s">
        <v>50</v>
      </c>
      <c r="I328" s="30">
        <v>0</v>
      </c>
      <c r="J328" s="30">
        <v>44</v>
      </c>
      <c r="K328" s="30" t="s">
        <v>26</v>
      </c>
      <c r="L328" s="30">
        <v>0</v>
      </c>
      <c r="M328" s="30">
        <v>3</v>
      </c>
      <c r="N328" s="30">
        <v>67</v>
      </c>
      <c r="O328" s="30" t="s">
        <v>41</v>
      </c>
      <c r="P328" s="30">
        <v>1</v>
      </c>
    </row>
    <row r="329" spans="1:16" x14ac:dyDescent="0.2">
      <c r="A329" s="30">
        <v>328</v>
      </c>
      <c r="B329" s="30" t="s">
        <v>39</v>
      </c>
      <c r="C329" s="30">
        <v>4</v>
      </c>
      <c r="D329" s="30">
        <v>25</v>
      </c>
      <c r="E329" s="30">
        <v>134</v>
      </c>
      <c r="F329" s="30" t="s">
        <v>46</v>
      </c>
      <c r="G329" s="30">
        <v>0</v>
      </c>
      <c r="H329" s="30" t="s">
        <v>49</v>
      </c>
      <c r="I329" s="30">
        <v>1</v>
      </c>
      <c r="J329" s="30">
        <v>34</v>
      </c>
      <c r="K329" s="30" t="s">
        <v>26</v>
      </c>
      <c r="L329" s="30">
        <v>0</v>
      </c>
      <c r="M329" s="30">
        <v>6</v>
      </c>
      <c r="N329" s="30">
        <v>73</v>
      </c>
      <c r="O329" s="30" t="s">
        <v>41</v>
      </c>
      <c r="P329" s="30">
        <v>1</v>
      </c>
    </row>
    <row r="330" spans="1:16" x14ac:dyDescent="0.2">
      <c r="A330" s="30">
        <v>329</v>
      </c>
      <c r="B330" s="30" t="s">
        <v>39</v>
      </c>
      <c r="C330" s="30">
        <v>4</v>
      </c>
      <c r="D330" s="30">
        <v>24</v>
      </c>
      <c r="E330" s="30">
        <v>66</v>
      </c>
      <c r="F330" s="30" t="s">
        <v>46</v>
      </c>
      <c r="G330" s="30">
        <v>0</v>
      </c>
      <c r="H330" s="30" t="s">
        <v>50</v>
      </c>
      <c r="I330" s="30">
        <v>0</v>
      </c>
      <c r="J330" s="30">
        <v>34</v>
      </c>
      <c r="K330" s="30" t="s">
        <v>27</v>
      </c>
      <c r="L330" s="30">
        <v>1</v>
      </c>
      <c r="M330" s="30">
        <v>4</v>
      </c>
      <c r="N330" s="30">
        <v>62</v>
      </c>
      <c r="O330" s="30" t="s">
        <v>41</v>
      </c>
      <c r="P330" s="30">
        <v>1</v>
      </c>
    </row>
    <row r="331" spans="1:16" x14ac:dyDescent="0.2">
      <c r="A331" s="30">
        <v>330</v>
      </c>
      <c r="B331" s="30" t="s">
        <v>39</v>
      </c>
      <c r="C331" s="30">
        <v>4</v>
      </c>
      <c r="D331" s="30">
        <v>22</v>
      </c>
      <c r="E331" s="30">
        <v>90</v>
      </c>
      <c r="F331" s="30" t="s">
        <v>46</v>
      </c>
      <c r="G331" s="30">
        <v>0</v>
      </c>
      <c r="H331" s="30" t="s">
        <v>50</v>
      </c>
      <c r="I331" s="30">
        <v>0</v>
      </c>
      <c r="J331" s="30">
        <v>37</v>
      </c>
      <c r="K331" s="30" t="s">
        <v>27</v>
      </c>
      <c r="L331" s="30">
        <v>1</v>
      </c>
      <c r="M331" s="30">
        <v>4</v>
      </c>
      <c r="N331" s="30">
        <v>66</v>
      </c>
      <c r="O331" s="30" t="s">
        <v>40</v>
      </c>
      <c r="P331" s="30">
        <v>0</v>
      </c>
    </row>
    <row r="332" spans="1:16" x14ac:dyDescent="0.2">
      <c r="A332" s="30">
        <v>331</v>
      </c>
      <c r="B332" s="30" t="s">
        <v>39</v>
      </c>
      <c r="C332" s="30">
        <v>4</v>
      </c>
      <c r="D332" s="30">
        <v>17</v>
      </c>
      <c r="E332" s="30">
        <v>140</v>
      </c>
      <c r="F332" s="30" t="s">
        <v>46</v>
      </c>
      <c r="G332" s="30">
        <v>0</v>
      </c>
      <c r="H332" s="30" t="s">
        <v>49</v>
      </c>
      <c r="I332" s="30">
        <v>1</v>
      </c>
      <c r="J332" s="30">
        <v>34</v>
      </c>
      <c r="K332" s="30" t="s">
        <v>27</v>
      </c>
      <c r="L332" s="30">
        <v>1</v>
      </c>
      <c r="M332" s="30">
        <v>5</v>
      </c>
      <c r="N332" s="30">
        <v>73</v>
      </c>
      <c r="O332" s="30" t="s">
        <v>40</v>
      </c>
      <c r="P332" s="30">
        <v>0</v>
      </c>
    </row>
    <row r="333" spans="1:16" x14ac:dyDescent="0.2">
      <c r="A333" s="30">
        <v>332</v>
      </c>
      <c r="B333" s="30" t="s">
        <v>39</v>
      </c>
      <c r="C333" s="30">
        <v>4</v>
      </c>
      <c r="D333" s="30">
        <v>25</v>
      </c>
      <c r="E333" s="30">
        <v>134</v>
      </c>
      <c r="F333" s="30" t="s">
        <v>47</v>
      </c>
      <c r="G333" s="30">
        <v>1</v>
      </c>
      <c r="H333" s="30" t="s">
        <v>49</v>
      </c>
      <c r="I333" s="30">
        <v>1</v>
      </c>
      <c r="J333" s="30">
        <v>31</v>
      </c>
      <c r="K333" s="30" t="s">
        <v>27</v>
      </c>
      <c r="L333" s="30">
        <v>1</v>
      </c>
      <c r="M333" s="30">
        <v>6</v>
      </c>
      <c r="N333" s="30">
        <v>98</v>
      </c>
      <c r="O333" s="30" t="s">
        <v>41</v>
      </c>
      <c r="P333" s="30">
        <v>1</v>
      </c>
    </row>
    <row r="334" spans="1:16" x14ac:dyDescent="0.2">
      <c r="A334" s="30">
        <v>333</v>
      </c>
      <c r="B334" s="30" t="s">
        <v>39</v>
      </c>
      <c r="C334" s="30">
        <v>4</v>
      </c>
      <c r="D334" s="30">
        <v>25</v>
      </c>
      <c r="E334" s="30">
        <v>123</v>
      </c>
      <c r="F334" s="30" t="s">
        <v>46</v>
      </c>
      <c r="G334" s="30">
        <v>0</v>
      </c>
      <c r="H334" s="30" t="s">
        <v>49</v>
      </c>
      <c r="I334" s="30">
        <v>1</v>
      </c>
      <c r="J334" s="30">
        <v>63</v>
      </c>
      <c r="K334" s="30" t="s">
        <v>26</v>
      </c>
      <c r="L334" s="30">
        <v>0</v>
      </c>
      <c r="M334" s="30">
        <v>4</v>
      </c>
      <c r="N334" s="30">
        <v>72</v>
      </c>
      <c r="O334" s="30" t="s">
        <v>40</v>
      </c>
      <c r="P334" s="30">
        <v>0</v>
      </c>
    </row>
    <row r="335" spans="1:16" x14ac:dyDescent="0.2">
      <c r="A335" s="30">
        <v>334</v>
      </c>
      <c r="B335" s="30" t="s">
        <v>39</v>
      </c>
      <c r="C335" s="30">
        <v>4</v>
      </c>
      <c r="D335" s="30">
        <v>24</v>
      </c>
      <c r="E335" s="30">
        <v>161</v>
      </c>
      <c r="F335" s="30" t="s">
        <v>46</v>
      </c>
      <c r="G335" s="30">
        <v>0</v>
      </c>
      <c r="H335" s="30" t="s">
        <v>50</v>
      </c>
      <c r="I335" s="30">
        <v>0</v>
      </c>
      <c r="J335" s="30">
        <v>52</v>
      </c>
      <c r="K335" s="30" t="s">
        <v>27</v>
      </c>
      <c r="L335" s="30">
        <v>1</v>
      </c>
      <c r="M335" s="30">
        <v>4</v>
      </c>
      <c r="N335" s="30">
        <v>77</v>
      </c>
      <c r="O335" s="30" t="s">
        <v>41</v>
      </c>
      <c r="P335" s="30">
        <v>1</v>
      </c>
    </row>
    <row r="336" spans="1:16" x14ac:dyDescent="0.2">
      <c r="A336" s="30">
        <v>335</v>
      </c>
      <c r="B336" s="30" t="s">
        <v>39</v>
      </c>
      <c r="C336" s="30">
        <v>4</v>
      </c>
      <c r="D336" s="30">
        <v>25</v>
      </c>
      <c r="E336" s="30">
        <v>158</v>
      </c>
      <c r="F336" s="30" t="s">
        <v>46</v>
      </c>
      <c r="G336" s="30">
        <v>0</v>
      </c>
      <c r="H336" s="30" t="s">
        <v>49</v>
      </c>
      <c r="I336" s="30">
        <v>1</v>
      </c>
      <c r="J336" s="30">
        <v>44</v>
      </c>
      <c r="K336" s="30" t="s">
        <v>27</v>
      </c>
      <c r="L336" s="30">
        <v>1</v>
      </c>
      <c r="M336" s="30">
        <v>7</v>
      </c>
      <c r="N336" s="30">
        <v>77</v>
      </c>
      <c r="O336" s="30" t="s">
        <v>41</v>
      </c>
      <c r="P336" s="30">
        <v>1</v>
      </c>
    </row>
    <row r="337" spans="1:16" x14ac:dyDescent="0.2">
      <c r="A337" s="30">
        <v>336</v>
      </c>
      <c r="B337" s="30" t="s">
        <v>39</v>
      </c>
      <c r="C337" s="30">
        <v>4</v>
      </c>
      <c r="D337" s="30">
        <v>23</v>
      </c>
      <c r="E337" s="30">
        <v>129</v>
      </c>
      <c r="F337" s="30" t="s">
        <v>46</v>
      </c>
      <c r="G337" s="30">
        <v>0</v>
      </c>
      <c r="H337" s="30" t="s">
        <v>49</v>
      </c>
      <c r="I337" s="30">
        <v>1</v>
      </c>
      <c r="J337" s="30">
        <v>54</v>
      </c>
      <c r="K337" s="30" t="s">
        <v>27</v>
      </c>
      <c r="L337" s="30">
        <v>1</v>
      </c>
      <c r="M337" s="30">
        <v>2</v>
      </c>
      <c r="N337" s="30">
        <v>73</v>
      </c>
      <c r="O337" s="30" t="s">
        <v>41</v>
      </c>
      <c r="P337" s="30">
        <v>1</v>
      </c>
    </row>
    <row r="338" spans="1:16" x14ac:dyDescent="0.2">
      <c r="A338" s="30">
        <v>337</v>
      </c>
      <c r="B338" s="30" t="s">
        <v>39</v>
      </c>
      <c r="C338" s="30">
        <v>4</v>
      </c>
      <c r="D338" s="30">
        <v>17</v>
      </c>
      <c r="E338" s="30">
        <v>123</v>
      </c>
      <c r="F338" s="30" t="s">
        <v>47</v>
      </c>
      <c r="G338" s="30">
        <v>1</v>
      </c>
      <c r="H338" s="30" t="s">
        <v>49</v>
      </c>
      <c r="I338" s="30">
        <v>1</v>
      </c>
      <c r="J338" s="30">
        <v>57</v>
      </c>
      <c r="K338" s="30" t="s">
        <v>27</v>
      </c>
      <c r="L338" s="30">
        <v>1</v>
      </c>
      <c r="M338" s="30">
        <v>3</v>
      </c>
      <c r="N338" s="30">
        <v>76</v>
      </c>
      <c r="O338" s="30" t="s">
        <v>41</v>
      </c>
      <c r="P338" s="30">
        <v>1</v>
      </c>
    </row>
    <row r="339" spans="1:16" x14ac:dyDescent="0.2">
      <c r="A339" s="30">
        <v>338</v>
      </c>
      <c r="B339" s="30" t="s">
        <v>39</v>
      </c>
      <c r="C339" s="30">
        <v>4</v>
      </c>
      <c r="D339" s="30">
        <v>24</v>
      </c>
      <c r="E339" s="30">
        <v>77</v>
      </c>
      <c r="F339" s="30" t="s">
        <v>47</v>
      </c>
      <c r="G339" s="30">
        <v>1</v>
      </c>
      <c r="H339" s="30" t="s">
        <v>50</v>
      </c>
      <c r="I339" s="30">
        <v>0</v>
      </c>
      <c r="J339" s="30">
        <v>43</v>
      </c>
      <c r="K339" s="30" t="s">
        <v>27</v>
      </c>
      <c r="L339" s="30">
        <v>1</v>
      </c>
      <c r="M339" s="30">
        <v>3</v>
      </c>
      <c r="N339" s="30">
        <v>65</v>
      </c>
      <c r="O339" s="30" t="s">
        <v>41</v>
      </c>
      <c r="P339" s="30">
        <v>1</v>
      </c>
    </row>
    <row r="340" spans="1:16" x14ac:dyDescent="0.2">
      <c r="A340" s="30">
        <v>339</v>
      </c>
      <c r="B340" s="30" t="s">
        <v>39</v>
      </c>
      <c r="C340" s="30">
        <v>4</v>
      </c>
      <c r="D340" s="30">
        <v>23</v>
      </c>
      <c r="E340" s="30">
        <v>43</v>
      </c>
      <c r="F340" s="30" t="s">
        <v>47</v>
      </c>
      <c r="G340" s="30">
        <v>1</v>
      </c>
      <c r="H340" s="30" t="s">
        <v>49</v>
      </c>
      <c r="I340" s="30">
        <v>1</v>
      </c>
      <c r="J340" s="30">
        <v>50</v>
      </c>
      <c r="K340" s="30" t="s">
        <v>27</v>
      </c>
      <c r="L340" s="30">
        <v>1</v>
      </c>
      <c r="M340" s="30">
        <v>3</v>
      </c>
      <c r="N340" s="30">
        <v>60</v>
      </c>
      <c r="O340" s="30" t="s">
        <v>41</v>
      </c>
      <c r="P340" s="30">
        <v>1</v>
      </c>
    </row>
    <row r="341" spans="1:16" x14ac:dyDescent="0.2">
      <c r="A341" s="30">
        <v>340</v>
      </c>
      <c r="B341" s="30" t="s">
        <v>39</v>
      </c>
      <c r="C341" s="30">
        <v>4</v>
      </c>
      <c r="D341" s="30">
        <v>24</v>
      </c>
      <c r="E341" s="30">
        <v>45</v>
      </c>
      <c r="F341" s="30" t="s">
        <v>46</v>
      </c>
      <c r="G341" s="30">
        <v>0</v>
      </c>
      <c r="H341" s="30" t="s">
        <v>50</v>
      </c>
      <c r="I341" s="30">
        <v>0</v>
      </c>
      <c r="J341" s="30">
        <v>35</v>
      </c>
      <c r="K341" s="30" t="s">
        <v>27</v>
      </c>
      <c r="L341" s="30">
        <v>1</v>
      </c>
      <c r="M341" s="30">
        <v>7</v>
      </c>
      <c r="N341" s="30">
        <v>61</v>
      </c>
      <c r="O341" s="30" t="s">
        <v>41</v>
      </c>
      <c r="P341" s="30">
        <v>1</v>
      </c>
    </row>
    <row r="342" spans="1:16" x14ac:dyDescent="0.2">
      <c r="A342" s="30">
        <v>341</v>
      </c>
      <c r="B342" s="30" t="s">
        <v>39</v>
      </c>
      <c r="C342" s="30">
        <v>4</v>
      </c>
      <c r="D342" s="30">
        <v>23</v>
      </c>
      <c r="E342" s="30">
        <v>100</v>
      </c>
      <c r="F342" s="30" t="s">
        <v>47</v>
      </c>
      <c r="G342" s="30">
        <v>1</v>
      </c>
      <c r="H342" s="30" t="s">
        <v>49</v>
      </c>
      <c r="I342" s="30">
        <v>1</v>
      </c>
      <c r="J342" s="30">
        <v>59</v>
      </c>
      <c r="K342" s="30" t="s">
        <v>26</v>
      </c>
      <c r="L342" s="30">
        <v>0</v>
      </c>
      <c r="M342" s="30">
        <v>2</v>
      </c>
      <c r="N342" s="30">
        <v>79</v>
      </c>
      <c r="O342" s="30" t="s">
        <v>40</v>
      </c>
      <c r="P342" s="30">
        <v>0</v>
      </c>
    </row>
    <row r="343" spans="1:16" x14ac:dyDescent="0.2">
      <c r="A343" s="30">
        <v>342</v>
      </c>
      <c r="B343" s="30" t="s">
        <v>39</v>
      </c>
      <c r="C343" s="30">
        <v>4</v>
      </c>
      <c r="D343" s="30">
        <v>21</v>
      </c>
      <c r="E343" s="30">
        <v>116</v>
      </c>
      <c r="F343" s="30" t="s">
        <v>46</v>
      </c>
      <c r="G343" s="30">
        <v>0</v>
      </c>
      <c r="H343" s="30" t="s">
        <v>49</v>
      </c>
      <c r="I343" s="30">
        <v>1</v>
      </c>
      <c r="J343" s="30">
        <v>41</v>
      </c>
      <c r="K343" s="30" t="s">
        <v>27</v>
      </c>
      <c r="L343" s="30">
        <v>1</v>
      </c>
      <c r="M343" s="30">
        <v>5</v>
      </c>
      <c r="N343" s="30">
        <v>71</v>
      </c>
      <c r="O343" s="30" t="s">
        <v>41</v>
      </c>
      <c r="P343" s="30">
        <v>1</v>
      </c>
    </row>
    <row r="344" spans="1:16" x14ac:dyDescent="0.2">
      <c r="A344" s="30">
        <v>343</v>
      </c>
      <c r="B344" s="30" t="s">
        <v>39</v>
      </c>
      <c r="C344" s="30">
        <v>4</v>
      </c>
      <c r="D344" s="30">
        <v>24</v>
      </c>
      <c r="E344" s="30">
        <v>56</v>
      </c>
      <c r="F344" s="30" t="s">
        <v>46</v>
      </c>
      <c r="G344" s="30">
        <v>0</v>
      </c>
      <c r="H344" s="30" t="s">
        <v>50</v>
      </c>
      <c r="I344" s="30">
        <v>0</v>
      </c>
      <c r="J344" s="30">
        <v>25</v>
      </c>
      <c r="K344" s="30" t="s">
        <v>27</v>
      </c>
      <c r="L344" s="30">
        <v>1</v>
      </c>
      <c r="M344" s="30">
        <v>2</v>
      </c>
      <c r="N344" s="30">
        <v>23</v>
      </c>
      <c r="O344" s="30" t="s">
        <v>40</v>
      </c>
      <c r="P344" s="30">
        <v>0</v>
      </c>
    </row>
    <row r="345" spans="1:16" x14ac:dyDescent="0.2">
      <c r="A345" s="30">
        <v>344</v>
      </c>
      <c r="B345" s="30" t="s">
        <v>39</v>
      </c>
      <c r="C345" s="30">
        <v>4</v>
      </c>
      <c r="D345" s="30">
        <v>18</v>
      </c>
      <c r="E345" s="30">
        <v>43</v>
      </c>
      <c r="F345" s="30" t="s">
        <v>47</v>
      </c>
      <c r="G345" s="30">
        <v>1</v>
      </c>
      <c r="H345" s="30" t="s">
        <v>50</v>
      </c>
      <c r="I345" s="30">
        <v>0</v>
      </c>
      <c r="J345" s="30">
        <v>44</v>
      </c>
      <c r="K345" s="30" t="s">
        <v>27</v>
      </c>
      <c r="L345" s="30">
        <v>1</v>
      </c>
      <c r="M345" s="30">
        <v>1</v>
      </c>
      <c r="N345" s="30">
        <v>60</v>
      </c>
      <c r="O345" s="30" t="s">
        <v>41</v>
      </c>
      <c r="P345" s="30">
        <v>1</v>
      </c>
    </row>
    <row r="346" spans="1:16" x14ac:dyDescent="0.2">
      <c r="A346" s="30">
        <v>345</v>
      </c>
      <c r="B346" s="30" t="s">
        <v>39</v>
      </c>
      <c r="C346" s="30">
        <v>4</v>
      </c>
      <c r="D346" s="30">
        <v>21</v>
      </c>
      <c r="E346" s="30">
        <v>140</v>
      </c>
      <c r="F346" s="30" t="s">
        <v>47</v>
      </c>
      <c r="G346" s="30">
        <v>1</v>
      </c>
      <c r="H346" s="30" t="s">
        <v>49</v>
      </c>
      <c r="I346" s="30">
        <v>1</v>
      </c>
      <c r="J346" s="30">
        <v>37</v>
      </c>
      <c r="K346" s="30" t="s">
        <v>27</v>
      </c>
      <c r="L346" s="30">
        <v>1</v>
      </c>
      <c r="M346" s="30">
        <v>4</v>
      </c>
      <c r="N346" s="30">
        <v>102</v>
      </c>
      <c r="O346" s="30" t="s">
        <v>40</v>
      </c>
      <c r="P346" s="30">
        <v>0</v>
      </c>
    </row>
    <row r="347" spans="1:16" x14ac:dyDescent="0.2">
      <c r="A347" s="30">
        <v>346</v>
      </c>
      <c r="B347" s="30" t="s">
        <v>39</v>
      </c>
      <c r="C347" s="30">
        <v>4</v>
      </c>
      <c r="D347" s="30">
        <v>22</v>
      </c>
      <c r="E347" s="30">
        <v>137</v>
      </c>
      <c r="F347" s="30" t="s">
        <v>46</v>
      </c>
      <c r="G347" s="30">
        <v>0</v>
      </c>
      <c r="H347" s="30" t="s">
        <v>49</v>
      </c>
      <c r="I347" s="30">
        <v>1</v>
      </c>
      <c r="J347" s="30">
        <v>34</v>
      </c>
      <c r="K347" s="30" t="s">
        <v>27</v>
      </c>
      <c r="L347" s="30">
        <v>1</v>
      </c>
      <c r="M347" s="30">
        <v>5</v>
      </c>
      <c r="N347" s="30">
        <v>75</v>
      </c>
      <c r="O347" s="30" t="s">
        <v>41</v>
      </c>
      <c r="P347" s="30">
        <v>1</v>
      </c>
    </row>
    <row r="348" spans="1:16" x14ac:dyDescent="0.2">
      <c r="A348" s="30">
        <v>347</v>
      </c>
      <c r="B348" s="30" t="s">
        <v>39</v>
      </c>
      <c r="C348" s="30">
        <v>4</v>
      </c>
      <c r="D348" s="30">
        <v>27</v>
      </c>
      <c r="E348" s="30">
        <v>90</v>
      </c>
      <c r="F348" s="30" t="s">
        <v>46</v>
      </c>
      <c r="G348" s="30">
        <v>0</v>
      </c>
      <c r="H348" s="30" t="s">
        <v>50</v>
      </c>
      <c r="I348" s="30">
        <v>0</v>
      </c>
      <c r="J348" s="30">
        <v>19</v>
      </c>
      <c r="K348" s="30" t="s">
        <v>27</v>
      </c>
      <c r="L348" s="30">
        <v>1</v>
      </c>
      <c r="M348" s="30">
        <v>1</v>
      </c>
      <c r="N348" s="30">
        <v>30</v>
      </c>
      <c r="O348" s="30" t="s">
        <v>41</v>
      </c>
      <c r="P348" s="30">
        <v>1</v>
      </c>
    </row>
    <row r="349" spans="1:16" x14ac:dyDescent="0.2">
      <c r="A349" s="30">
        <v>348</v>
      </c>
      <c r="B349" s="30" t="s">
        <v>39</v>
      </c>
      <c r="C349" s="30">
        <v>4</v>
      </c>
      <c r="D349" s="30">
        <v>18</v>
      </c>
      <c r="E349" s="30">
        <v>116</v>
      </c>
      <c r="F349" s="30" t="s">
        <v>47</v>
      </c>
      <c r="G349" s="30">
        <v>1</v>
      </c>
      <c r="H349" s="30" t="s">
        <v>50</v>
      </c>
      <c r="I349" s="30">
        <v>0</v>
      </c>
      <c r="J349" s="30">
        <v>25</v>
      </c>
      <c r="K349" s="30" t="s">
        <v>26</v>
      </c>
      <c r="L349" s="30">
        <v>0</v>
      </c>
      <c r="M349" s="30">
        <v>4</v>
      </c>
      <c r="N349" s="30">
        <v>32</v>
      </c>
      <c r="O349" s="30" t="s">
        <v>40</v>
      </c>
      <c r="P349" s="30">
        <v>0</v>
      </c>
    </row>
    <row r="350" spans="1:16" x14ac:dyDescent="0.2">
      <c r="A350" s="30">
        <v>349</v>
      </c>
      <c r="B350" s="30" t="s">
        <v>39</v>
      </c>
      <c r="C350" s="30">
        <v>4</v>
      </c>
      <c r="D350" s="30">
        <v>22</v>
      </c>
      <c r="E350" s="30">
        <v>151</v>
      </c>
      <c r="F350" s="30" t="s">
        <v>46</v>
      </c>
      <c r="G350" s="30">
        <v>0</v>
      </c>
      <c r="H350" s="30" t="s">
        <v>50</v>
      </c>
      <c r="I350" s="30">
        <v>0</v>
      </c>
      <c r="J350" s="30">
        <v>74</v>
      </c>
      <c r="K350" s="30" t="s">
        <v>27</v>
      </c>
      <c r="L350" s="30">
        <v>1</v>
      </c>
      <c r="M350" s="30">
        <v>3</v>
      </c>
      <c r="N350" s="30">
        <v>18</v>
      </c>
      <c r="O350" s="30" t="s">
        <v>41</v>
      </c>
      <c r="P350" s="30">
        <v>1</v>
      </c>
    </row>
    <row r="351" spans="1:16" x14ac:dyDescent="0.2">
      <c r="A351" s="30">
        <v>350</v>
      </c>
      <c r="B351" s="30" t="s">
        <v>39</v>
      </c>
      <c r="C351" s="30">
        <v>4</v>
      </c>
      <c r="D351" s="30">
        <v>26</v>
      </c>
      <c r="E351" s="30">
        <v>86</v>
      </c>
      <c r="F351" s="30" t="s">
        <v>46</v>
      </c>
      <c r="G351" s="30">
        <v>0</v>
      </c>
      <c r="H351" s="30" t="s">
        <v>50</v>
      </c>
      <c r="I351" s="30">
        <v>0</v>
      </c>
      <c r="J351" s="30">
        <v>67</v>
      </c>
      <c r="K351" s="30" t="s">
        <v>27</v>
      </c>
      <c r="L351" s="30">
        <v>1</v>
      </c>
      <c r="M351" s="30">
        <v>2</v>
      </c>
      <c r="N351" s="30">
        <v>69</v>
      </c>
      <c r="O351" s="30" t="s">
        <v>41</v>
      </c>
      <c r="P351" s="30">
        <v>1</v>
      </c>
    </row>
    <row r="352" spans="1:16" x14ac:dyDescent="0.2">
      <c r="A352" s="30">
        <v>351</v>
      </c>
      <c r="B352" s="30" t="s">
        <v>39</v>
      </c>
      <c r="C352" s="30">
        <v>4</v>
      </c>
      <c r="D352" s="30">
        <v>23</v>
      </c>
      <c r="E352" s="30">
        <v>74</v>
      </c>
      <c r="F352" s="30" t="s">
        <v>47</v>
      </c>
      <c r="G352" s="30">
        <v>1</v>
      </c>
      <c r="H352" s="30" t="s">
        <v>49</v>
      </c>
      <c r="I352" s="30">
        <v>1</v>
      </c>
      <c r="J352" s="30">
        <v>34</v>
      </c>
      <c r="K352" s="30" t="s">
        <v>27</v>
      </c>
      <c r="L352" s="30">
        <v>1</v>
      </c>
      <c r="M352" s="30">
        <v>3</v>
      </c>
      <c r="N352" s="30">
        <v>67</v>
      </c>
      <c r="O352" s="30" t="s">
        <v>41</v>
      </c>
      <c r="P352" s="30">
        <v>1</v>
      </c>
    </row>
    <row r="353" spans="1:16" x14ac:dyDescent="0.2">
      <c r="A353" s="30">
        <v>352</v>
      </c>
      <c r="B353" s="30" t="s">
        <v>39</v>
      </c>
      <c r="C353" s="30">
        <v>4</v>
      </c>
      <c r="D353" s="30">
        <v>28</v>
      </c>
      <c r="E353" s="30">
        <v>143</v>
      </c>
      <c r="F353" s="30" t="s">
        <v>46</v>
      </c>
      <c r="G353" s="30">
        <v>0</v>
      </c>
      <c r="H353" s="30" t="s">
        <v>49</v>
      </c>
      <c r="I353" s="30">
        <v>1</v>
      </c>
      <c r="J353" s="30">
        <v>42</v>
      </c>
      <c r="K353" s="30" t="s">
        <v>26</v>
      </c>
      <c r="L353" s="30">
        <v>0</v>
      </c>
      <c r="M353" s="30">
        <v>11</v>
      </c>
      <c r="N353" s="30">
        <v>78</v>
      </c>
      <c r="O353" s="30" t="s">
        <v>41</v>
      </c>
      <c r="P353" s="30">
        <v>1</v>
      </c>
    </row>
    <row r="354" spans="1:16" x14ac:dyDescent="0.2">
      <c r="A354" s="30">
        <v>353</v>
      </c>
      <c r="B354" s="30" t="s">
        <v>39</v>
      </c>
      <c r="C354" s="30">
        <v>4</v>
      </c>
      <c r="D354" s="30">
        <v>23</v>
      </c>
      <c r="E354" s="30">
        <v>142</v>
      </c>
      <c r="F354" s="30" t="s">
        <v>46</v>
      </c>
      <c r="G354" s="30">
        <v>0</v>
      </c>
      <c r="H354" s="30" t="s">
        <v>49</v>
      </c>
      <c r="I354" s="30">
        <v>1</v>
      </c>
      <c r="J354" s="30">
        <v>21</v>
      </c>
      <c r="K354" s="30" t="s">
        <v>27</v>
      </c>
      <c r="L354" s="30">
        <v>1</v>
      </c>
      <c r="M354" s="30">
        <v>2</v>
      </c>
      <c r="N354" s="30">
        <v>27</v>
      </c>
      <c r="O354" s="30" t="s">
        <v>41</v>
      </c>
      <c r="P354" s="30">
        <v>1</v>
      </c>
    </row>
    <row r="355" spans="1:16" x14ac:dyDescent="0.2">
      <c r="A355" s="30">
        <v>354</v>
      </c>
      <c r="B355" s="30" t="s">
        <v>39</v>
      </c>
      <c r="C355" s="30">
        <v>4</v>
      </c>
      <c r="D355" s="30">
        <v>26</v>
      </c>
      <c r="E355" s="30">
        <v>80</v>
      </c>
      <c r="F355" s="30" t="s">
        <v>46</v>
      </c>
      <c r="G355" s="30">
        <v>0</v>
      </c>
      <c r="H355" s="30" t="s">
        <v>49</v>
      </c>
      <c r="I355" s="30">
        <v>1</v>
      </c>
      <c r="J355" s="30">
        <v>46</v>
      </c>
      <c r="K355" s="30" t="s">
        <v>27</v>
      </c>
      <c r="L355" s="30">
        <v>1</v>
      </c>
      <c r="M355" s="30">
        <v>4</v>
      </c>
      <c r="N355" s="30">
        <v>89</v>
      </c>
      <c r="O355" s="30" t="s">
        <v>40</v>
      </c>
      <c r="P355" s="30">
        <v>0</v>
      </c>
    </row>
    <row r="356" spans="1:16" x14ac:dyDescent="0.2">
      <c r="A356" s="30">
        <v>355</v>
      </c>
      <c r="B356" s="30" t="s">
        <v>39</v>
      </c>
      <c r="C356" s="30">
        <v>4</v>
      </c>
      <c r="D356" s="30">
        <v>27</v>
      </c>
      <c r="E356" s="30">
        <v>70</v>
      </c>
      <c r="F356" s="30" t="s">
        <v>46</v>
      </c>
      <c r="G356" s="30">
        <v>0</v>
      </c>
      <c r="H356" s="30" t="s">
        <v>50</v>
      </c>
      <c r="I356" s="30">
        <v>0</v>
      </c>
      <c r="J356" s="30">
        <v>52</v>
      </c>
      <c r="K356" s="30" t="s">
        <v>26</v>
      </c>
      <c r="L356" s="30">
        <v>0</v>
      </c>
      <c r="M356" s="30">
        <v>3</v>
      </c>
      <c r="N356" s="30">
        <v>67</v>
      </c>
      <c r="O356" s="30" t="s">
        <v>41</v>
      </c>
      <c r="P356" s="30">
        <v>1</v>
      </c>
    </row>
    <row r="357" spans="1:16" x14ac:dyDescent="0.2">
      <c r="A357" s="30">
        <v>356</v>
      </c>
      <c r="B357" s="30" t="s">
        <v>39</v>
      </c>
      <c r="C357" s="30">
        <v>4</v>
      </c>
      <c r="D357" s="30">
        <v>23</v>
      </c>
      <c r="E357" s="30">
        <v>68</v>
      </c>
      <c r="F357" s="30" t="s">
        <v>46</v>
      </c>
      <c r="G357" s="30">
        <v>0</v>
      </c>
      <c r="H357" s="30" t="s">
        <v>50</v>
      </c>
      <c r="I357" s="30">
        <v>0</v>
      </c>
      <c r="J357" s="30">
        <v>30</v>
      </c>
      <c r="K357" s="30" t="s">
        <v>27</v>
      </c>
      <c r="L357" s="30">
        <v>1</v>
      </c>
      <c r="M357" s="30">
        <v>3</v>
      </c>
      <c r="N357" s="30">
        <v>67</v>
      </c>
      <c r="O357" s="30" t="s">
        <v>40</v>
      </c>
      <c r="P357" s="30">
        <v>0</v>
      </c>
    </row>
    <row r="358" spans="1:16" x14ac:dyDescent="0.2">
      <c r="A358" s="30">
        <v>357</v>
      </c>
      <c r="B358" s="30" t="s">
        <v>39</v>
      </c>
      <c r="C358" s="30">
        <v>4</v>
      </c>
      <c r="D358" s="30">
        <v>23</v>
      </c>
      <c r="E358" s="30">
        <v>75</v>
      </c>
      <c r="F358" s="30" t="s">
        <v>46</v>
      </c>
      <c r="G358" s="30">
        <v>0</v>
      </c>
      <c r="H358" s="30" t="s">
        <v>50</v>
      </c>
      <c r="I358" s="30">
        <v>0</v>
      </c>
      <c r="J358" s="30">
        <v>34</v>
      </c>
      <c r="K358" s="30" t="s">
        <v>27</v>
      </c>
      <c r="L358" s="30">
        <v>1</v>
      </c>
      <c r="M358" s="30">
        <v>3</v>
      </c>
      <c r="N358" s="30">
        <v>68</v>
      </c>
      <c r="O358" s="30" t="s">
        <v>41</v>
      </c>
      <c r="P358" s="30">
        <v>1</v>
      </c>
    </row>
    <row r="359" spans="1:16" x14ac:dyDescent="0.2">
      <c r="A359" s="30">
        <v>358</v>
      </c>
      <c r="B359" s="30" t="s">
        <v>39</v>
      </c>
      <c r="C359" s="30">
        <v>4</v>
      </c>
      <c r="D359" s="30">
        <v>22</v>
      </c>
      <c r="E359" s="30">
        <v>74</v>
      </c>
      <c r="F359" s="30" t="s">
        <v>47</v>
      </c>
      <c r="G359" s="30">
        <v>1</v>
      </c>
      <c r="H359" s="30" t="s">
        <v>50</v>
      </c>
      <c r="I359" s="30">
        <v>0</v>
      </c>
      <c r="J359" s="30">
        <v>33</v>
      </c>
      <c r="K359" s="30" t="s">
        <v>27</v>
      </c>
      <c r="L359" s="30">
        <v>1</v>
      </c>
      <c r="M359" s="30">
        <v>5</v>
      </c>
      <c r="N359" s="30">
        <v>88</v>
      </c>
      <c r="O359" s="30" t="s">
        <v>41</v>
      </c>
      <c r="P359" s="30">
        <v>1</v>
      </c>
    </row>
    <row r="360" spans="1:16" x14ac:dyDescent="0.2">
      <c r="A360" s="30">
        <v>359</v>
      </c>
      <c r="B360" s="30" t="s">
        <v>39</v>
      </c>
      <c r="C360" s="30">
        <v>4</v>
      </c>
      <c r="D360" s="30">
        <v>26</v>
      </c>
      <c r="E360" s="30">
        <v>108</v>
      </c>
      <c r="F360" s="30" t="s">
        <v>46</v>
      </c>
      <c r="G360" s="30">
        <v>0</v>
      </c>
      <c r="H360" s="30" t="s">
        <v>50</v>
      </c>
      <c r="I360" s="30">
        <v>0</v>
      </c>
      <c r="J360" s="30">
        <v>21</v>
      </c>
      <c r="K360" s="30" t="s">
        <v>26</v>
      </c>
      <c r="L360" s="30">
        <v>0</v>
      </c>
      <c r="M360" s="30">
        <v>3</v>
      </c>
      <c r="N360" s="30">
        <v>24</v>
      </c>
      <c r="O360" s="30" t="s">
        <v>41</v>
      </c>
      <c r="P360" s="30">
        <v>1</v>
      </c>
    </row>
    <row r="361" spans="1:16" x14ac:dyDescent="0.2">
      <c r="A361" s="30">
        <v>360</v>
      </c>
      <c r="B361" s="30" t="s">
        <v>39</v>
      </c>
      <c r="C361" s="30">
        <v>4</v>
      </c>
      <c r="D361" s="30">
        <v>23</v>
      </c>
      <c r="E361" s="30">
        <v>90</v>
      </c>
      <c r="F361" s="30" t="s">
        <v>46</v>
      </c>
      <c r="G361" s="30">
        <v>0</v>
      </c>
      <c r="H361" s="30" t="s">
        <v>50</v>
      </c>
      <c r="I361" s="30">
        <v>0</v>
      </c>
      <c r="J361" s="30">
        <v>33</v>
      </c>
      <c r="K361" s="30" t="s">
        <v>26</v>
      </c>
      <c r="L361" s="30">
        <v>0</v>
      </c>
      <c r="M361" s="30">
        <v>5</v>
      </c>
      <c r="N361" s="30">
        <v>70</v>
      </c>
      <c r="O361" s="30" t="s">
        <v>40</v>
      </c>
      <c r="P361" s="30">
        <v>0</v>
      </c>
    </row>
    <row r="362" spans="1:16" x14ac:dyDescent="0.2">
      <c r="A362" s="30">
        <v>361</v>
      </c>
      <c r="B362" s="30" t="s">
        <v>39</v>
      </c>
      <c r="C362" s="30">
        <v>4</v>
      </c>
      <c r="D362" s="30">
        <v>25</v>
      </c>
      <c r="E362" s="30">
        <v>72</v>
      </c>
      <c r="F362" s="30" t="s">
        <v>47</v>
      </c>
      <c r="G362" s="30">
        <v>1</v>
      </c>
      <c r="H362" s="30" t="s">
        <v>50</v>
      </c>
      <c r="I362" s="30">
        <v>0</v>
      </c>
      <c r="J362" s="30">
        <v>40</v>
      </c>
      <c r="K362" s="30" t="s">
        <v>26</v>
      </c>
      <c r="L362" s="30">
        <v>0</v>
      </c>
      <c r="M362" s="30">
        <v>7</v>
      </c>
      <c r="N362" s="30">
        <v>68</v>
      </c>
      <c r="O362" s="30" t="s">
        <v>41</v>
      </c>
      <c r="P362" s="30">
        <v>1</v>
      </c>
    </row>
    <row r="363" spans="1:16" x14ac:dyDescent="0.2">
      <c r="A363" s="30">
        <v>362</v>
      </c>
      <c r="B363" s="30" t="s">
        <v>39</v>
      </c>
      <c r="C363" s="30">
        <v>4</v>
      </c>
      <c r="D363" s="30">
        <v>24</v>
      </c>
      <c r="E363" s="30">
        <v>68</v>
      </c>
      <c r="F363" s="30" t="s">
        <v>46</v>
      </c>
      <c r="G363" s="30">
        <v>0</v>
      </c>
      <c r="H363" s="30" t="s">
        <v>50</v>
      </c>
      <c r="I363" s="30">
        <v>0</v>
      </c>
      <c r="J363" s="30">
        <v>40</v>
      </c>
      <c r="K363" s="30" t="s">
        <v>27</v>
      </c>
      <c r="L363" s="30">
        <v>1</v>
      </c>
      <c r="M363" s="30">
        <v>5</v>
      </c>
      <c r="N363" s="30">
        <v>68</v>
      </c>
      <c r="O363" s="30" t="s">
        <v>41</v>
      </c>
      <c r="P363" s="30">
        <v>1</v>
      </c>
    </row>
    <row r="364" spans="1:16" x14ac:dyDescent="0.2">
      <c r="A364" s="30">
        <v>363</v>
      </c>
      <c r="B364" s="30" t="s">
        <v>39</v>
      </c>
      <c r="C364" s="30">
        <v>4</v>
      </c>
      <c r="D364" s="30">
        <v>26</v>
      </c>
      <c r="E364" s="30">
        <v>94</v>
      </c>
      <c r="F364" s="30" t="s">
        <v>46</v>
      </c>
      <c r="G364" s="30">
        <v>0</v>
      </c>
      <c r="H364" s="30" t="s">
        <v>50</v>
      </c>
      <c r="I364" s="30">
        <v>0</v>
      </c>
      <c r="J364" s="30">
        <v>42</v>
      </c>
      <c r="K364" s="30" t="s">
        <v>27</v>
      </c>
      <c r="L364" s="30">
        <v>1</v>
      </c>
      <c r="M364" s="30">
        <v>3</v>
      </c>
      <c r="N364" s="30">
        <v>72</v>
      </c>
      <c r="O364" s="30" t="s">
        <v>41</v>
      </c>
      <c r="P364" s="30">
        <v>1</v>
      </c>
    </row>
    <row r="365" spans="1:16" x14ac:dyDescent="0.2">
      <c r="A365" s="30">
        <v>364</v>
      </c>
      <c r="B365" s="30" t="s">
        <v>39</v>
      </c>
      <c r="C365" s="30">
        <v>4</v>
      </c>
      <c r="D365" s="30">
        <v>25</v>
      </c>
      <c r="E365" s="30">
        <v>105</v>
      </c>
      <c r="F365" s="30" t="s">
        <v>46</v>
      </c>
      <c r="G365" s="30">
        <v>0</v>
      </c>
      <c r="H365" s="30" t="s">
        <v>50</v>
      </c>
      <c r="I365" s="30">
        <v>0</v>
      </c>
      <c r="J365" s="30">
        <v>34</v>
      </c>
      <c r="K365" s="30" t="s">
        <v>27</v>
      </c>
      <c r="L365" s="30">
        <v>1</v>
      </c>
      <c r="M365" s="30">
        <v>4</v>
      </c>
      <c r="N365" s="30">
        <v>74</v>
      </c>
      <c r="O365" s="30" t="s">
        <v>40</v>
      </c>
      <c r="P365" s="30">
        <v>0</v>
      </c>
    </row>
    <row r="366" spans="1:16" x14ac:dyDescent="0.2">
      <c r="A366" s="30">
        <v>365</v>
      </c>
      <c r="B366" s="30" t="s">
        <v>39</v>
      </c>
      <c r="C366" s="30">
        <v>4</v>
      </c>
      <c r="D366" s="30">
        <v>27</v>
      </c>
      <c r="E366" s="30">
        <v>126</v>
      </c>
      <c r="F366" s="30" t="s">
        <v>46</v>
      </c>
      <c r="G366" s="30">
        <v>0</v>
      </c>
      <c r="H366" s="30" t="s">
        <v>49</v>
      </c>
      <c r="I366" s="30">
        <v>1</v>
      </c>
      <c r="J366" s="30">
        <v>43</v>
      </c>
      <c r="K366" s="30" t="s">
        <v>27</v>
      </c>
      <c r="L366" s="30">
        <v>1</v>
      </c>
      <c r="M366" s="30">
        <v>4</v>
      </c>
      <c r="N366" s="30">
        <v>77</v>
      </c>
      <c r="O366" s="30" t="s">
        <v>40</v>
      </c>
      <c r="P366" s="30">
        <v>0</v>
      </c>
    </row>
    <row r="367" spans="1:16" x14ac:dyDescent="0.2">
      <c r="A367" s="30">
        <v>366</v>
      </c>
      <c r="B367" s="30" t="s">
        <v>39</v>
      </c>
      <c r="C367" s="30">
        <v>4</v>
      </c>
      <c r="D367" s="30">
        <v>22</v>
      </c>
      <c r="E367" s="30">
        <v>130</v>
      </c>
      <c r="F367" s="30" t="s">
        <v>46</v>
      </c>
      <c r="G367" s="30">
        <v>0</v>
      </c>
      <c r="H367" s="30" t="s">
        <v>49</v>
      </c>
      <c r="I367" s="30">
        <v>1</v>
      </c>
      <c r="J367" s="30">
        <v>59</v>
      </c>
      <c r="K367" s="30" t="s">
        <v>27</v>
      </c>
      <c r="L367" s="30">
        <v>1</v>
      </c>
      <c r="M367" s="30">
        <v>2</v>
      </c>
      <c r="N367" s="30">
        <v>77</v>
      </c>
      <c r="O367" s="30" t="s">
        <v>41</v>
      </c>
      <c r="P367" s="30">
        <v>1</v>
      </c>
    </row>
    <row r="368" spans="1:16" x14ac:dyDescent="0.2">
      <c r="A368" s="30">
        <v>367</v>
      </c>
      <c r="B368" s="30" t="s">
        <v>39</v>
      </c>
      <c r="C368" s="30">
        <v>4</v>
      </c>
      <c r="D368" s="30">
        <v>25</v>
      </c>
      <c r="E368" s="30">
        <v>58</v>
      </c>
      <c r="F368" s="30" t="s">
        <v>46</v>
      </c>
      <c r="G368" s="30">
        <v>0</v>
      </c>
      <c r="H368" s="30" t="s">
        <v>50</v>
      </c>
      <c r="I368" s="30">
        <v>0</v>
      </c>
      <c r="J368" s="30">
        <v>29</v>
      </c>
      <c r="K368" s="30" t="s">
        <v>27</v>
      </c>
      <c r="L368" s="30">
        <v>1</v>
      </c>
      <c r="M368" s="30">
        <v>4</v>
      </c>
      <c r="N368" s="30">
        <v>67</v>
      </c>
      <c r="O368" s="30" t="s">
        <v>40</v>
      </c>
      <c r="P368" s="30">
        <v>0</v>
      </c>
    </row>
    <row r="369" spans="1:16" x14ac:dyDescent="0.2">
      <c r="A369" s="30">
        <v>368</v>
      </c>
      <c r="B369" s="30" t="s">
        <v>39</v>
      </c>
      <c r="C369" s="30">
        <v>4</v>
      </c>
      <c r="D369" s="30">
        <v>25</v>
      </c>
      <c r="E369" s="30">
        <v>90</v>
      </c>
      <c r="F369" s="30" t="s">
        <v>46</v>
      </c>
      <c r="G369" s="30">
        <v>0</v>
      </c>
      <c r="H369" s="30" t="s">
        <v>50</v>
      </c>
      <c r="I369" s="30">
        <v>0</v>
      </c>
      <c r="J369" s="30">
        <v>39</v>
      </c>
      <c r="K369" s="30" t="s">
        <v>27</v>
      </c>
      <c r="L369" s="30">
        <v>1</v>
      </c>
      <c r="M369" s="30">
        <v>7</v>
      </c>
      <c r="N369" s="30">
        <v>72</v>
      </c>
      <c r="O369" s="30" t="s">
        <v>41</v>
      </c>
      <c r="P369" s="30">
        <v>1</v>
      </c>
    </row>
    <row r="370" spans="1:16" x14ac:dyDescent="0.2">
      <c r="A370" s="30">
        <v>369</v>
      </c>
      <c r="B370" s="30" t="s">
        <v>39</v>
      </c>
      <c r="C370" s="30">
        <v>4</v>
      </c>
      <c r="D370" s="30">
        <v>22</v>
      </c>
      <c r="E370" s="30">
        <v>107</v>
      </c>
      <c r="F370" s="30" t="s">
        <v>46</v>
      </c>
      <c r="G370" s="30">
        <v>0</v>
      </c>
      <c r="H370" s="30" t="s">
        <v>50</v>
      </c>
      <c r="I370" s="30">
        <v>0</v>
      </c>
      <c r="J370" s="30">
        <v>38</v>
      </c>
      <c r="K370" s="30" t="s">
        <v>27</v>
      </c>
      <c r="L370" s="30">
        <v>1</v>
      </c>
      <c r="M370" s="30">
        <v>3</v>
      </c>
      <c r="N370" s="30">
        <v>9</v>
      </c>
      <c r="O370" s="30" t="s">
        <v>41</v>
      </c>
      <c r="P370" s="30">
        <v>1</v>
      </c>
    </row>
    <row r="371" spans="1:16" x14ac:dyDescent="0.2">
      <c r="A371" s="30">
        <v>370</v>
      </c>
      <c r="B371" s="30" t="s">
        <v>39</v>
      </c>
      <c r="C371" s="30">
        <v>4</v>
      </c>
      <c r="D371" s="30">
        <v>20</v>
      </c>
      <c r="E371" s="30">
        <v>134</v>
      </c>
      <c r="F371" s="30" t="s">
        <v>46</v>
      </c>
      <c r="G371" s="30">
        <v>0</v>
      </c>
      <c r="H371" s="30" t="s">
        <v>49</v>
      </c>
      <c r="I371" s="30">
        <v>1</v>
      </c>
      <c r="J371" s="30">
        <v>43</v>
      </c>
      <c r="K371" s="30" t="s">
        <v>27</v>
      </c>
      <c r="L371" s="30">
        <v>1</v>
      </c>
      <c r="M371" s="30">
        <v>4</v>
      </c>
      <c r="N371" s="30">
        <v>78</v>
      </c>
      <c r="O371" s="30" t="s">
        <v>41</v>
      </c>
      <c r="P371" s="30">
        <v>1</v>
      </c>
    </row>
    <row r="372" spans="1:16" x14ac:dyDescent="0.2">
      <c r="A372" s="30">
        <v>371</v>
      </c>
      <c r="B372" s="30" t="s">
        <v>39</v>
      </c>
      <c r="C372" s="30">
        <v>4</v>
      </c>
      <c r="D372" s="30">
        <v>24</v>
      </c>
      <c r="E372" s="30">
        <v>146</v>
      </c>
      <c r="F372" s="30" t="s">
        <v>47</v>
      </c>
      <c r="G372" s="30">
        <v>1</v>
      </c>
      <c r="H372" s="30" t="s">
        <v>49</v>
      </c>
      <c r="I372" s="30">
        <v>1</v>
      </c>
      <c r="J372" s="30">
        <v>23</v>
      </c>
      <c r="K372" s="30" t="s">
        <v>26</v>
      </c>
      <c r="L372" s="30">
        <v>0</v>
      </c>
      <c r="M372" s="30">
        <v>5</v>
      </c>
      <c r="N372" s="30">
        <v>21</v>
      </c>
      <c r="O372" s="30" t="s">
        <v>40</v>
      </c>
      <c r="P372" s="30">
        <v>0</v>
      </c>
    </row>
    <row r="373" spans="1:16" x14ac:dyDescent="0.2">
      <c r="A373" s="30">
        <v>372</v>
      </c>
      <c r="B373" s="30" t="s">
        <v>39</v>
      </c>
      <c r="C373" s="30">
        <v>4</v>
      </c>
      <c r="D373" s="30">
        <v>20</v>
      </c>
      <c r="E373" s="30">
        <v>136</v>
      </c>
      <c r="F373" s="30" t="s">
        <v>46</v>
      </c>
      <c r="G373" s="30">
        <v>0</v>
      </c>
      <c r="H373" s="30" t="s">
        <v>50</v>
      </c>
      <c r="I373" s="30">
        <v>0</v>
      </c>
      <c r="J373" s="30">
        <v>80</v>
      </c>
      <c r="K373" s="30" t="s">
        <v>27</v>
      </c>
      <c r="L373" s="30">
        <v>1</v>
      </c>
      <c r="M373" s="30">
        <v>3</v>
      </c>
      <c r="N373" s="30">
        <v>29</v>
      </c>
      <c r="O373" s="30" t="s">
        <v>41</v>
      </c>
      <c r="P373" s="30">
        <v>1</v>
      </c>
    </row>
    <row r="374" spans="1:16" x14ac:dyDescent="0.2">
      <c r="A374" s="30">
        <v>373</v>
      </c>
      <c r="B374" s="30" t="s">
        <v>39</v>
      </c>
      <c r="C374" s="30">
        <v>4</v>
      </c>
      <c r="D374" s="30">
        <v>24</v>
      </c>
      <c r="E374" s="30">
        <v>150</v>
      </c>
      <c r="F374" s="30" t="s">
        <v>46</v>
      </c>
      <c r="G374" s="30">
        <v>0</v>
      </c>
      <c r="H374" s="30" t="s">
        <v>50</v>
      </c>
      <c r="I374" s="30">
        <v>0</v>
      </c>
      <c r="J374" s="30">
        <v>23</v>
      </c>
      <c r="K374" s="30" t="s">
        <v>27</v>
      </c>
      <c r="L374" s="30">
        <v>1</v>
      </c>
      <c r="M374" s="30">
        <v>4</v>
      </c>
      <c r="N374" s="30">
        <v>24</v>
      </c>
      <c r="O374" s="30" t="s">
        <v>40</v>
      </c>
      <c r="P374" s="30">
        <v>0</v>
      </c>
    </row>
    <row r="375" spans="1:16" x14ac:dyDescent="0.2">
      <c r="A375" s="30">
        <v>374</v>
      </c>
      <c r="B375" s="30" t="s">
        <v>39</v>
      </c>
      <c r="C375" s="30">
        <v>4</v>
      </c>
      <c r="D375" s="30">
        <v>22</v>
      </c>
      <c r="E375" s="30">
        <v>74</v>
      </c>
      <c r="F375" s="30" t="s">
        <v>47</v>
      </c>
      <c r="G375" s="30">
        <v>1</v>
      </c>
      <c r="H375" s="30" t="s">
        <v>50</v>
      </c>
      <c r="I375" s="30">
        <v>0</v>
      </c>
      <c r="J375" s="30">
        <v>33</v>
      </c>
      <c r="K375" s="30" t="s">
        <v>27</v>
      </c>
      <c r="L375" s="30">
        <v>1</v>
      </c>
      <c r="M375" s="30">
        <v>6</v>
      </c>
      <c r="N375" s="30">
        <v>70</v>
      </c>
      <c r="O375" s="30" t="s">
        <v>40</v>
      </c>
      <c r="P375" s="30">
        <v>0</v>
      </c>
    </row>
    <row r="376" spans="1:16" x14ac:dyDescent="0.2">
      <c r="A376" s="30">
        <v>375</v>
      </c>
      <c r="B376" s="30" t="s">
        <v>39</v>
      </c>
      <c r="C376" s="30">
        <v>4</v>
      </c>
      <c r="D376" s="30">
        <v>25</v>
      </c>
      <c r="E376" s="30">
        <v>100</v>
      </c>
      <c r="F376" s="30" t="s">
        <v>46</v>
      </c>
      <c r="G376" s="30">
        <v>0</v>
      </c>
      <c r="H376" s="30" t="s">
        <v>50</v>
      </c>
      <c r="I376" s="30">
        <v>0</v>
      </c>
      <c r="J376" s="30">
        <v>31</v>
      </c>
      <c r="K376" s="30" t="s">
        <v>26</v>
      </c>
      <c r="L376" s="30">
        <v>0</v>
      </c>
      <c r="M376" s="30">
        <v>4</v>
      </c>
      <c r="N376" s="30">
        <v>73</v>
      </c>
      <c r="O376" s="30" t="s">
        <v>40</v>
      </c>
      <c r="P376" s="30">
        <v>0</v>
      </c>
    </row>
    <row r="377" spans="1:16" x14ac:dyDescent="0.2">
      <c r="A377" s="30">
        <v>376</v>
      </c>
      <c r="B377" s="30" t="s">
        <v>39</v>
      </c>
      <c r="C377" s="30">
        <v>4</v>
      </c>
      <c r="D377" s="30">
        <v>19</v>
      </c>
      <c r="E377" s="30">
        <v>53</v>
      </c>
      <c r="F377" s="30" t="s">
        <v>46</v>
      </c>
      <c r="G377" s="30">
        <v>0</v>
      </c>
      <c r="H377" s="30" t="s">
        <v>50</v>
      </c>
      <c r="I377" s="30">
        <v>0</v>
      </c>
      <c r="J377" s="30">
        <v>61</v>
      </c>
      <c r="K377" s="30" t="s">
        <v>27</v>
      </c>
      <c r="L377" s="30">
        <v>1</v>
      </c>
      <c r="M377" s="30">
        <v>2</v>
      </c>
      <c r="N377" s="30">
        <v>67</v>
      </c>
      <c r="O377" s="30" t="s">
        <v>40</v>
      </c>
      <c r="P377" s="30">
        <v>0</v>
      </c>
    </row>
    <row r="378" spans="1:16" x14ac:dyDescent="0.2">
      <c r="A378" s="30">
        <v>377</v>
      </c>
      <c r="B378" s="30" t="s">
        <v>39</v>
      </c>
      <c r="C378" s="30">
        <v>4</v>
      </c>
      <c r="D378" s="30">
        <v>23</v>
      </c>
      <c r="E378" s="30">
        <v>66</v>
      </c>
      <c r="F378" s="30" t="s">
        <v>46</v>
      </c>
      <c r="G378" s="30">
        <v>0</v>
      </c>
      <c r="H378" s="30" t="s">
        <v>50</v>
      </c>
      <c r="I378" s="30">
        <v>0</v>
      </c>
      <c r="J378" s="30">
        <v>89</v>
      </c>
      <c r="K378" s="30" t="s">
        <v>26</v>
      </c>
      <c r="L378" s="30">
        <v>0</v>
      </c>
      <c r="M378" s="30">
        <v>2</v>
      </c>
      <c r="N378" s="30">
        <v>47</v>
      </c>
      <c r="O378" s="30" t="s">
        <v>41</v>
      </c>
      <c r="P378" s="30">
        <v>1</v>
      </c>
    </row>
    <row r="379" spans="1:16" x14ac:dyDescent="0.2">
      <c r="A379" s="30">
        <v>378</v>
      </c>
      <c r="B379" s="30" t="s">
        <v>39</v>
      </c>
      <c r="C379" s="30">
        <v>4</v>
      </c>
      <c r="D379" s="30">
        <v>24</v>
      </c>
      <c r="E379" s="30">
        <v>66</v>
      </c>
      <c r="F379" s="30" t="s">
        <v>47</v>
      </c>
      <c r="G379" s="30">
        <v>1</v>
      </c>
      <c r="H379" s="30" t="s">
        <v>50</v>
      </c>
      <c r="I379" s="30">
        <v>0</v>
      </c>
      <c r="J379" s="30">
        <v>38</v>
      </c>
      <c r="K379" s="30" t="s">
        <v>26</v>
      </c>
      <c r="L379" s="30">
        <v>0</v>
      </c>
      <c r="M379" s="30">
        <v>3</v>
      </c>
      <c r="N379" s="30">
        <v>80</v>
      </c>
      <c r="O379" s="30" t="s">
        <v>41</v>
      </c>
      <c r="P379" s="30">
        <v>1</v>
      </c>
    </row>
    <row r="380" spans="1:16" x14ac:dyDescent="0.2">
      <c r="A380" s="30">
        <v>379</v>
      </c>
      <c r="B380" s="30" t="s">
        <v>39</v>
      </c>
      <c r="C380" s="30">
        <v>4</v>
      </c>
      <c r="D380" s="30">
        <v>25</v>
      </c>
      <c r="E380" s="30">
        <v>110</v>
      </c>
      <c r="F380" s="30" t="s">
        <v>46</v>
      </c>
      <c r="G380" s="30">
        <v>0</v>
      </c>
      <c r="H380" s="30" t="s">
        <v>49</v>
      </c>
      <c r="I380" s="30">
        <v>1</v>
      </c>
      <c r="J380" s="30">
        <v>48</v>
      </c>
      <c r="K380" s="30" t="s">
        <v>26</v>
      </c>
      <c r="L380" s="30">
        <v>0</v>
      </c>
      <c r="M380" s="30">
        <v>4</v>
      </c>
      <c r="N380" s="30">
        <v>77</v>
      </c>
      <c r="O380" s="30" t="s">
        <v>40</v>
      </c>
      <c r="P380" s="30">
        <v>0</v>
      </c>
    </row>
    <row r="381" spans="1:16" x14ac:dyDescent="0.2">
      <c r="A381" s="30">
        <v>380</v>
      </c>
      <c r="B381" s="30" t="s">
        <v>39</v>
      </c>
      <c r="C381" s="30">
        <v>4</v>
      </c>
      <c r="D381" s="30">
        <v>23</v>
      </c>
      <c r="E381" s="30">
        <v>42</v>
      </c>
      <c r="F381" s="30" t="s">
        <v>46</v>
      </c>
      <c r="G381" s="30">
        <v>0</v>
      </c>
      <c r="H381" s="30" t="s">
        <v>50</v>
      </c>
      <c r="I381" s="30">
        <v>0</v>
      </c>
      <c r="J381" s="30">
        <v>49</v>
      </c>
      <c r="K381" s="30" t="s">
        <v>27</v>
      </c>
      <c r="L381" s="30">
        <v>1</v>
      </c>
      <c r="M381" s="30">
        <v>1</v>
      </c>
      <c r="N381" s="30">
        <v>66</v>
      </c>
      <c r="O381" s="30" t="s">
        <v>41</v>
      </c>
      <c r="P381" s="30">
        <v>1</v>
      </c>
    </row>
    <row r="382" spans="1:16" x14ac:dyDescent="0.2">
      <c r="A382" s="30">
        <v>381</v>
      </c>
      <c r="B382" s="30" t="s">
        <v>39</v>
      </c>
      <c r="C382" s="30">
        <v>4</v>
      </c>
      <c r="D382" s="30">
        <v>24</v>
      </c>
      <c r="E382" s="30">
        <v>32</v>
      </c>
      <c r="F382" s="30" t="s">
        <v>47</v>
      </c>
      <c r="G382" s="30">
        <v>1</v>
      </c>
      <c r="H382" s="30" t="s">
        <v>50</v>
      </c>
      <c r="I382" s="30">
        <v>0</v>
      </c>
      <c r="J382" s="30">
        <v>38</v>
      </c>
      <c r="K382" s="30" t="s">
        <v>27</v>
      </c>
      <c r="L382" s="30">
        <v>1</v>
      </c>
      <c r="M382" s="30">
        <v>3</v>
      </c>
      <c r="N382" s="30">
        <v>65</v>
      </c>
      <c r="O382" s="30" t="s">
        <v>41</v>
      </c>
      <c r="P382" s="30">
        <v>1</v>
      </c>
    </row>
    <row r="383" spans="1:16" x14ac:dyDescent="0.2">
      <c r="A383" s="30">
        <v>382</v>
      </c>
      <c r="B383" s="30" t="s">
        <v>39</v>
      </c>
      <c r="C383" s="30">
        <v>4</v>
      </c>
      <c r="D383" s="30">
        <v>27</v>
      </c>
      <c r="E383" s="30">
        <v>150</v>
      </c>
      <c r="F383" s="30" t="s">
        <v>46</v>
      </c>
      <c r="G383" s="30">
        <v>0</v>
      </c>
      <c r="H383" s="30" t="s">
        <v>50</v>
      </c>
      <c r="I383" s="30">
        <v>0</v>
      </c>
      <c r="J383" s="30">
        <v>25</v>
      </c>
      <c r="K383" s="30" t="s">
        <v>27</v>
      </c>
      <c r="L383" s="30">
        <v>1</v>
      </c>
      <c r="M383" s="30">
        <v>4</v>
      </c>
      <c r="N383" s="30">
        <v>53</v>
      </c>
      <c r="O383" s="30" t="s">
        <v>41</v>
      </c>
      <c r="P383" s="30">
        <v>1</v>
      </c>
    </row>
    <row r="384" spans="1:16" x14ac:dyDescent="0.2">
      <c r="A384" s="30">
        <v>383</v>
      </c>
      <c r="B384" s="30" t="s">
        <v>39</v>
      </c>
      <c r="C384" s="30">
        <v>4</v>
      </c>
      <c r="D384" s="30">
        <v>24</v>
      </c>
      <c r="E384" s="30">
        <v>45</v>
      </c>
      <c r="F384" s="30" t="s">
        <v>46</v>
      </c>
      <c r="G384" s="30">
        <v>0</v>
      </c>
      <c r="H384" s="30" t="s">
        <v>50</v>
      </c>
      <c r="I384" s="30">
        <v>0</v>
      </c>
      <c r="J384" s="30">
        <v>65</v>
      </c>
      <c r="K384" s="30" t="s">
        <v>27</v>
      </c>
      <c r="L384" s="30">
        <v>1</v>
      </c>
      <c r="M384" s="30">
        <v>1</v>
      </c>
      <c r="N384" s="30">
        <v>67</v>
      </c>
      <c r="O384" s="30" t="s">
        <v>41</v>
      </c>
      <c r="P384" s="30">
        <v>1</v>
      </c>
    </row>
    <row r="385" spans="1:16" x14ac:dyDescent="0.2">
      <c r="A385" s="30">
        <v>384</v>
      </c>
      <c r="B385" s="30" t="s">
        <v>39</v>
      </c>
      <c r="C385" s="30">
        <v>4</v>
      </c>
      <c r="D385" s="30">
        <v>20</v>
      </c>
      <c r="E385" s="30">
        <v>110</v>
      </c>
      <c r="F385" s="30" t="s">
        <v>47</v>
      </c>
      <c r="G385" s="30">
        <v>1</v>
      </c>
      <c r="H385" s="30" t="s">
        <v>49</v>
      </c>
      <c r="I385" s="30">
        <v>1</v>
      </c>
      <c r="J385" s="30">
        <v>66</v>
      </c>
      <c r="K385" s="30" t="s">
        <v>26</v>
      </c>
      <c r="L385" s="30">
        <v>0</v>
      </c>
      <c r="M385" s="30">
        <v>3</v>
      </c>
      <c r="N385" s="30">
        <v>105</v>
      </c>
      <c r="O385" s="30" t="s">
        <v>41</v>
      </c>
      <c r="P385" s="30">
        <v>1</v>
      </c>
    </row>
    <row r="386" spans="1:16" x14ac:dyDescent="0.2">
      <c r="A386" s="30">
        <v>385</v>
      </c>
      <c r="B386" s="30" t="s">
        <v>39</v>
      </c>
      <c r="C386" s="30">
        <v>4</v>
      </c>
      <c r="D386" s="30">
        <v>23</v>
      </c>
      <c r="E386" s="30">
        <v>70</v>
      </c>
      <c r="F386" s="30" t="s">
        <v>46</v>
      </c>
      <c r="G386" s="30">
        <v>0</v>
      </c>
      <c r="H386" s="30" t="s">
        <v>50</v>
      </c>
      <c r="I386" s="30">
        <v>0</v>
      </c>
      <c r="J386" s="30">
        <v>26</v>
      </c>
      <c r="K386" s="30" t="s">
        <v>27</v>
      </c>
      <c r="L386" s="30">
        <v>1</v>
      </c>
      <c r="M386" s="30">
        <v>5</v>
      </c>
      <c r="N386" s="30">
        <v>41</v>
      </c>
      <c r="O386" s="30" t="s">
        <v>41</v>
      </c>
      <c r="P386" s="30">
        <v>1</v>
      </c>
    </row>
    <row r="387" spans="1:16" x14ac:dyDescent="0.2">
      <c r="A387" s="30">
        <v>386</v>
      </c>
      <c r="B387" s="30" t="s">
        <v>39</v>
      </c>
      <c r="C387" s="30">
        <v>4</v>
      </c>
      <c r="D387" s="30">
        <v>27</v>
      </c>
      <c r="E387" s="30">
        <v>142</v>
      </c>
      <c r="F387" s="30" t="s">
        <v>46</v>
      </c>
      <c r="G387" s="30">
        <v>0</v>
      </c>
      <c r="H387" s="30" t="s">
        <v>50</v>
      </c>
      <c r="I387" s="30">
        <v>0</v>
      </c>
      <c r="J387" s="30">
        <v>31</v>
      </c>
      <c r="K387" s="30" t="s">
        <v>27</v>
      </c>
      <c r="L387" s="30">
        <v>1</v>
      </c>
      <c r="M387" s="30">
        <v>6</v>
      </c>
      <c r="N387" s="30">
        <v>83</v>
      </c>
      <c r="O387" s="30" t="s">
        <v>41</v>
      </c>
      <c r="P387" s="30">
        <v>1</v>
      </c>
    </row>
    <row r="388" spans="1:16" x14ac:dyDescent="0.2">
      <c r="A388" s="30">
        <v>387</v>
      </c>
      <c r="B388" s="30" t="s">
        <v>39</v>
      </c>
      <c r="C388" s="30">
        <v>4</v>
      </c>
      <c r="D388" s="30">
        <v>24</v>
      </c>
      <c r="E388" s="30">
        <v>80</v>
      </c>
      <c r="F388" s="30" t="s">
        <v>47</v>
      </c>
      <c r="G388" s="30">
        <v>1</v>
      </c>
      <c r="H388" s="30" t="s">
        <v>50</v>
      </c>
      <c r="I388" s="30">
        <v>0</v>
      </c>
      <c r="J388" s="30">
        <v>45</v>
      </c>
      <c r="K388" s="30" t="s">
        <v>27</v>
      </c>
      <c r="L388" s="30">
        <v>1</v>
      </c>
      <c r="M388" s="30">
        <v>5</v>
      </c>
      <c r="N388" s="30">
        <v>100</v>
      </c>
      <c r="O388" s="30" t="s">
        <v>41</v>
      </c>
      <c r="P388" s="30">
        <v>1</v>
      </c>
    </row>
    <row r="389" spans="1:16" x14ac:dyDescent="0.2">
      <c r="A389" s="30">
        <v>388</v>
      </c>
      <c r="B389" s="30" t="s">
        <v>39</v>
      </c>
      <c r="C389" s="30">
        <v>4</v>
      </c>
      <c r="D389" s="30">
        <v>24</v>
      </c>
      <c r="E389" s="30">
        <v>32</v>
      </c>
      <c r="F389" s="30" t="s">
        <v>46</v>
      </c>
      <c r="G389" s="30">
        <v>0</v>
      </c>
      <c r="H389" s="30" t="s">
        <v>50</v>
      </c>
      <c r="I389" s="30">
        <v>0</v>
      </c>
      <c r="J389" s="30">
        <v>61</v>
      </c>
      <c r="K389" s="30" t="s">
        <v>26</v>
      </c>
      <c r="L389" s="30">
        <v>0</v>
      </c>
      <c r="M389" s="30">
        <v>2</v>
      </c>
      <c r="N389" s="30">
        <v>66</v>
      </c>
      <c r="O389" s="30" t="s">
        <v>41</v>
      </c>
      <c r="P389" s="30">
        <v>1</v>
      </c>
    </row>
    <row r="390" spans="1:16" x14ac:dyDescent="0.2">
      <c r="A390" s="30">
        <v>389</v>
      </c>
      <c r="B390" s="30" t="s">
        <v>39</v>
      </c>
      <c r="C390" s="30">
        <v>4</v>
      </c>
      <c r="D390" s="30">
        <v>26</v>
      </c>
      <c r="E390" s="30">
        <v>90</v>
      </c>
      <c r="F390" s="30" t="s">
        <v>46</v>
      </c>
      <c r="G390" s="30">
        <v>0</v>
      </c>
      <c r="H390" s="30" t="s">
        <v>49</v>
      </c>
      <c r="I390" s="30">
        <v>1</v>
      </c>
      <c r="J390" s="30">
        <v>45</v>
      </c>
      <c r="K390" s="30" t="s">
        <v>26</v>
      </c>
      <c r="L390" s="30">
        <v>0</v>
      </c>
      <c r="M390" s="30">
        <v>4</v>
      </c>
      <c r="N390" s="30">
        <v>75</v>
      </c>
      <c r="O390" s="30" t="s">
        <v>40</v>
      </c>
      <c r="P390" s="30">
        <v>0</v>
      </c>
    </row>
    <row r="391" spans="1:16" x14ac:dyDescent="0.2">
      <c r="A391" s="30">
        <v>390</v>
      </c>
      <c r="B391" s="30" t="s">
        <v>39</v>
      </c>
      <c r="C391" s="30">
        <v>4</v>
      </c>
      <c r="D391" s="30">
        <v>23</v>
      </c>
      <c r="E391" s="30">
        <v>115</v>
      </c>
      <c r="F391" s="30" t="s">
        <v>46</v>
      </c>
      <c r="G391" s="30">
        <v>0</v>
      </c>
      <c r="H391" s="30" t="s">
        <v>50</v>
      </c>
      <c r="I391" s="30">
        <v>0</v>
      </c>
      <c r="J391" s="30">
        <v>33</v>
      </c>
      <c r="K391" s="30" t="s">
        <v>27</v>
      </c>
      <c r="L391" s="30">
        <v>1</v>
      </c>
      <c r="M391" s="30">
        <v>4</v>
      </c>
      <c r="N391" s="30">
        <v>79</v>
      </c>
      <c r="O391" s="30" t="s">
        <v>40</v>
      </c>
      <c r="P391" s="30">
        <v>0</v>
      </c>
    </row>
    <row r="392" spans="1:16" x14ac:dyDescent="0.2">
      <c r="A392" s="30">
        <v>391</v>
      </c>
      <c r="B392" s="30" t="s">
        <v>39</v>
      </c>
      <c r="C392" s="30">
        <v>4</v>
      </c>
      <c r="D392" s="30">
        <v>21</v>
      </c>
      <c r="E392" s="30">
        <v>130</v>
      </c>
      <c r="F392" s="30" t="s">
        <v>46</v>
      </c>
      <c r="G392" s="30">
        <v>0</v>
      </c>
      <c r="H392" s="30" t="s">
        <v>50</v>
      </c>
      <c r="I392" s="30">
        <v>0</v>
      </c>
      <c r="J392" s="30">
        <v>19</v>
      </c>
      <c r="K392" s="30" t="s">
        <v>27</v>
      </c>
      <c r="L392" s="30">
        <v>1</v>
      </c>
      <c r="M392" s="30">
        <v>3</v>
      </c>
      <c r="N392" s="30">
        <v>8</v>
      </c>
      <c r="O392" s="30" t="s">
        <v>40</v>
      </c>
      <c r="P392" s="30">
        <v>0</v>
      </c>
    </row>
    <row r="393" spans="1:16" x14ac:dyDescent="0.2">
      <c r="A393" s="30">
        <v>392</v>
      </c>
      <c r="B393" s="30" t="s">
        <v>39</v>
      </c>
      <c r="C393" s="30">
        <v>4</v>
      </c>
      <c r="D393" s="30">
        <v>26</v>
      </c>
      <c r="E393" s="30">
        <v>136</v>
      </c>
      <c r="F393" s="30" t="s">
        <v>46</v>
      </c>
      <c r="G393" s="30">
        <v>0</v>
      </c>
      <c r="H393" s="30" t="s">
        <v>50</v>
      </c>
      <c r="I393" s="30">
        <v>0</v>
      </c>
      <c r="J393" s="30">
        <v>38</v>
      </c>
      <c r="K393" s="30" t="s">
        <v>26</v>
      </c>
      <c r="L393" s="30">
        <v>0</v>
      </c>
      <c r="M393" s="30">
        <v>7</v>
      </c>
      <c r="N393" s="30">
        <v>83</v>
      </c>
      <c r="O393" s="30" t="s">
        <v>40</v>
      </c>
      <c r="P393" s="30">
        <v>0</v>
      </c>
    </row>
    <row r="394" spans="1:16" x14ac:dyDescent="0.2">
      <c r="A394" s="30">
        <v>393</v>
      </c>
      <c r="B394" s="30" t="s">
        <v>39</v>
      </c>
      <c r="C394" s="30">
        <v>4</v>
      </c>
      <c r="D394" s="30">
        <v>24</v>
      </c>
      <c r="E394" s="30">
        <v>119</v>
      </c>
      <c r="F394" s="30" t="s">
        <v>46</v>
      </c>
      <c r="G394" s="30">
        <v>0</v>
      </c>
      <c r="H394" s="30" t="s">
        <v>50</v>
      </c>
      <c r="I394" s="30">
        <v>0</v>
      </c>
      <c r="J394" s="30">
        <v>43</v>
      </c>
      <c r="K394" s="30" t="s">
        <v>27</v>
      </c>
      <c r="L394" s="30">
        <v>1</v>
      </c>
      <c r="M394" s="30">
        <v>4</v>
      </c>
      <c r="N394" s="30">
        <v>80</v>
      </c>
      <c r="O394" s="30" t="s">
        <v>40</v>
      </c>
      <c r="P394" s="30">
        <v>0</v>
      </c>
    </row>
    <row r="395" spans="1:16" x14ac:dyDescent="0.2">
      <c r="A395" s="30">
        <v>394</v>
      </c>
      <c r="B395" s="30" t="s">
        <v>39</v>
      </c>
      <c r="C395" s="30">
        <v>4</v>
      </c>
      <c r="D395" s="30">
        <v>21</v>
      </c>
      <c r="E395" s="30">
        <v>120</v>
      </c>
      <c r="F395" s="30" t="s">
        <v>46</v>
      </c>
      <c r="G395" s="30">
        <v>0</v>
      </c>
      <c r="H395" s="30" t="s">
        <v>50</v>
      </c>
      <c r="I395" s="30">
        <v>0</v>
      </c>
      <c r="J395" s="30">
        <v>56</v>
      </c>
      <c r="K395" s="30" t="s">
        <v>27</v>
      </c>
      <c r="L395" s="30">
        <v>1</v>
      </c>
      <c r="M395" s="30">
        <v>5</v>
      </c>
      <c r="N395" s="30">
        <v>80</v>
      </c>
      <c r="O395" s="30" t="s">
        <v>41</v>
      </c>
      <c r="P395" s="30">
        <v>1</v>
      </c>
    </row>
    <row r="396" spans="1:16" x14ac:dyDescent="0.2">
      <c r="A396" s="30">
        <v>395</v>
      </c>
      <c r="B396" s="30" t="s">
        <v>39</v>
      </c>
      <c r="C396" s="30">
        <v>4</v>
      </c>
      <c r="D396" s="30">
        <v>26</v>
      </c>
      <c r="E396" s="30">
        <v>95</v>
      </c>
      <c r="F396" s="30" t="s">
        <v>46</v>
      </c>
      <c r="G396" s="30">
        <v>0</v>
      </c>
      <c r="H396" s="30" t="s">
        <v>50</v>
      </c>
      <c r="I396" s="30">
        <v>0</v>
      </c>
      <c r="J396" s="30">
        <v>53</v>
      </c>
      <c r="K396" s="30" t="s">
        <v>26</v>
      </c>
      <c r="L396" s="30">
        <v>0</v>
      </c>
      <c r="M396" s="30">
        <v>1</v>
      </c>
      <c r="N396" s="30">
        <v>77</v>
      </c>
      <c r="O396" s="30" t="s">
        <v>41</v>
      </c>
      <c r="P396" s="30">
        <v>1</v>
      </c>
    </row>
    <row r="397" spans="1:16" x14ac:dyDescent="0.2">
      <c r="A397" s="30">
        <v>396</v>
      </c>
      <c r="B397" s="30" t="s">
        <v>39</v>
      </c>
      <c r="C397" s="30">
        <v>4</v>
      </c>
      <c r="D397" s="30">
        <v>22</v>
      </c>
      <c r="E397" s="30">
        <v>63</v>
      </c>
      <c r="F397" s="30" t="s">
        <v>47</v>
      </c>
      <c r="G397" s="30">
        <v>1</v>
      </c>
      <c r="H397" s="30" t="s">
        <v>50</v>
      </c>
      <c r="I397" s="30">
        <v>0</v>
      </c>
      <c r="J397" s="30">
        <v>29</v>
      </c>
      <c r="K397" s="30" t="s">
        <v>27</v>
      </c>
      <c r="L397" s="30">
        <v>1</v>
      </c>
      <c r="M397" s="30">
        <v>4</v>
      </c>
      <c r="N397" s="30">
        <v>72</v>
      </c>
      <c r="O397" s="30" t="s">
        <v>41</v>
      </c>
      <c r="P397" s="30">
        <v>1</v>
      </c>
    </row>
    <row r="398" spans="1:16" x14ac:dyDescent="0.2">
      <c r="A398" s="30">
        <v>397</v>
      </c>
      <c r="B398" s="30" t="s">
        <v>39</v>
      </c>
      <c r="C398" s="30">
        <v>4</v>
      </c>
      <c r="D398" s="30">
        <v>23</v>
      </c>
      <c r="E398" s="30">
        <v>56</v>
      </c>
      <c r="F398" s="30" t="s">
        <v>46</v>
      </c>
      <c r="G398" s="30">
        <v>0</v>
      </c>
      <c r="H398" s="30" t="s">
        <v>50</v>
      </c>
      <c r="I398" s="30">
        <v>0</v>
      </c>
      <c r="J398" s="30">
        <v>20</v>
      </c>
      <c r="K398" s="30" t="s">
        <v>27</v>
      </c>
      <c r="L398" s="30">
        <v>1</v>
      </c>
      <c r="M398" s="30">
        <v>2</v>
      </c>
      <c r="N398" s="30">
        <v>18</v>
      </c>
      <c r="O398" s="30" t="s">
        <v>41</v>
      </c>
      <c r="P398" s="30">
        <v>1</v>
      </c>
    </row>
    <row r="399" spans="1:16" x14ac:dyDescent="0.2">
      <c r="A399" s="30">
        <v>398</v>
      </c>
      <c r="B399" s="30" t="s">
        <v>39</v>
      </c>
      <c r="C399" s="30">
        <v>4</v>
      </c>
      <c r="D399" s="30">
        <v>24</v>
      </c>
      <c r="E399" s="30">
        <v>100</v>
      </c>
      <c r="F399" s="30" t="s">
        <v>46</v>
      </c>
      <c r="G399" s="30">
        <v>0</v>
      </c>
      <c r="H399" s="30" t="s">
        <v>50</v>
      </c>
      <c r="I399" s="30">
        <v>0</v>
      </c>
      <c r="J399" s="30">
        <v>25</v>
      </c>
      <c r="K399" s="30" t="s">
        <v>26</v>
      </c>
      <c r="L399" s="30">
        <v>0</v>
      </c>
      <c r="M399" s="30">
        <v>9</v>
      </c>
      <c r="N399" s="30">
        <v>28</v>
      </c>
      <c r="O399" s="30" t="s">
        <v>41</v>
      </c>
      <c r="P399" s="30">
        <v>1</v>
      </c>
    </row>
    <row r="400" spans="1:16" x14ac:dyDescent="0.2">
      <c r="A400" s="30">
        <v>399</v>
      </c>
      <c r="B400" s="30" t="s">
        <v>39</v>
      </c>
      <c r="C400" s="30">
        <v>4</v>
      </c>
      <c r="D400" s="30">
        <v>23</v>
      </c>
      <c r="E400" s="30">
        <v>79</v>
      </c>
      <c r="F400" s="30" t="s">
        <v>46</v>
      </c>
      <c r="G400" s="30">
        <v>0</v>
      </c>
      <c r="H400" s="30" t="s">
        <v>50</v>
      </c>
      <c r="I400" s="30">
        <v>0</v>
      </c>
      <c r="J400" s="30">
        <v>33</v>
      </c>
      <c r="K400" s="30" t="s">
        <v>26</v>
      </c>
      <c r="L400" s="30">
        <v>0</v>
      </c>
      <c r="M400" s="30">
        <v>5</v>
      </c>
      <c r="N400" s="30">
        <v>75</v>
      </c>
      <c r="O400" s="30" t="s">
        <v>40</v>
      </c>
      <c r="P400" s="30">
        <v>0</v>
      </c>
    </row>
    <row r="401" spans="1:16" x14ac:dyDescent="0.2">
      <c r="A401" s="30">
        <v>400</v>
      </c>
      <c r="B401" s="30" t="s">
        <v>39</v>
      </c>
      <c r="C401" s="30">
        <v>4</v>
      </c>
      <c r="D401" s="30">
        <v>26</v>
      </c>
      <c r="E401" s="30">
        <v>106</v>
      </c>
      <c r="F401" s="30" t="s">
        <v>46</v>
      </c>
      <c r="G401" s="30">
        <v>0</v>
      </c>
      <c r="H401" s="30" t="s">
        <v>49</v>
      </c>
      <c r="I401" s="30">
        <v>1</v>
      </c>
      <c r="J401" s="30">
        <v>55</v>
      </c>
      <c r="K401" s="30" t="s">
        <v>27</v>
      </c>
      <c r="L401" s="30">
        <v>1</v>
      </c>
      <c r="M401" s="30">
        <v>5</v>
      </c>
      <c r="N401" s="30">
        <v>97</v>
      </c>
      <c r="O401" s="30" t="s">
        <v>41</v>
      </c>
      <c r="P401" s="30">
        <v>1</v>
      </c>
    </row>
  </sheetData>
  <phoneticPr fontId="0" type="noConversion"/>
  <pageMargins left="0.75" right="0.75" top="1" bottom="1" header="0.5" footer="0.5"/>
  <headerFooter alignWithMargins="0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400"/>
  <sheetViews>
    <sheetView workbookViewId="0">
      <selection activeCell="G1" sqref="G1"/>
    </sheetView>
  </sheetViews>
  <sheetFormatPr defaultRowHeight="12.75" x14ac:dyDescent="0.2"/>
  <sheetData>
    <row r="1" spans="1:8" x14ac:dyDescent="0.2">
      <c r="A1" s="30">
        <v>25</v>
      </c>
      <c r="B1" s="30">
        <v>16</v>
      </c>
      <c r="D1" t="s">
        <v>59</v>
      </c>
      <c r="F1" t="s">
        <v>62</v>
      </c>
      <c r="G1" s="31" t="str">
        <f>CHAR(185)</f>
        <v>¹</v>
      </c>
      <c r="H1" t="s">
        <v>67</v>
      </c>
    </row>
    <row r="2" spans="1:8" x14ac:dyDescent="0.2">
      <c r="A2" s="30">
        <v>21</v>
      </c>
      <c r="B2" s="30">
        <v>17</v>
      </c>
      <c r="D2" t="s">
        <v>60</v>
      </c>
      <c r="F2" t="s">
        <v>63</v>
      </c>
      <c r="G2" t="s">
        <v>65</v>
      </c>
    </row>
    <row r="3" spans="1:8" x14ac:dyDescent="0.2">
      <c r="A3" s="30">
        <v>17</v>
      </c>
      <c r="B3" s="30">
        <v>18</v>
      </c>
      <c r="D3" t="s">
        <v>61</v>
      </c>
      <c r="F3" t="s">
        <v>64</v>
      </c>
      <c r="G3" t="s">
        <v>66</v>
      </c>
    </row>
    <row r="4" spans="1:8" x14ac:dyDescent="0.2">
      <c r="A4" s="30">
        <v>23</v>
      </c>
      <c r="B4" s="30">
        <v>18</v>
      </c>
    </row>
    <row r="5" spans="1:8" x14ac:dyDescent="0.2">
      <c r="A5" s="30">
        <v>26</v>
      </c>
      <c r="B5" s="30">
        <v>19</v>
      </c>
    </row>
    <row r="6" spans="1:8" x14ac:dyDescent="0.2">
      <c r="A6" s="30">
        <v>24</v>
      </c>
      <c r="B6" s="30">
        <v>19</v>
      </c>
    </row>
    <row r="7" spans="1:8" x14ac:dyDescent="0.2">
      <c r="A7" s="30">
        <v>23</v>
      </c>
      <c r="B7" s="30">
        <v>20</v>
      </c>
    </row>
    <row r="8" spans="1:8" x14ac:dyDescent="0.2">
      <c r="A8" s="30">
        <v>22</v>
      </c>
      <c r="B8" s="30">
        <v>20</v>
      </c>
    </row>
    <row r="9" spans="1:8" x14ac:dyDescent="0.2">
      <c r="A9" s="30">
        <v>24</v>
      </c>
      <c r="B9" s="30">
        <v>20</v>
      </c>
    </row>
    <row r="10" spans="1:8" x14ac:dyDescent="0.2">
      <c r="A10" s="30">
        <v>23</v>
      </c>
      <c r="B10" s="30">
        <v>20</v>
      </c>
    </row>
    <row r="11" spans="1:8" x14ac:dyDescent="0.2">
      <c r="A11" s="30">
        <v>27</v>
      </c>
      <c r="B11" s="30">
        <v>20</v>
      </c>
    </row>
    <row r="12" spans="1:8" x14ac:dyDescent="0.2">
      <c r="A12" s="30">
        <v>26</v>
      </c>
      <c r="B12" s="30">
        <v>20</v>
      </c>
    </row>
    <row r="13" spans="1:8" x14ac:dyDescent="0.2">
      <c r="A13" s="30">
        <v>26</v>
      </c>
      <c r="B13" s="30">
        <v>21</v>
      </c>
    </row>
    <row r="14" spans="1:8" x14ac:dyDescent="0.2">
      <c r="A14" s="30">
        <v>22</v>
      </c>
      <c r="B14" s="30">
        <v>21</v>
      </c>
    </row>
    <row r="15" spans="1:8" x14ac:dyDescent="0.2">
      <c r="A15" s="30">
        <v>20</v>
      </c>
      <c r="B15" s="30">
        <v>21</v>
      </c>
    </row>
    <row r="16" spans="1:8" x14ac:dyDescent="0.2">
      <c r="A16" s="30">
        <v>26</v>
      </c>
      <c r="B16" s="30">
        <v>21</v>
      </c>
    </row>
    <row r="17" spans="1:2" x14ac:dyDescent="0.2">
      <c r="A17" s="30">
        <v>26</v>
      </c>
      <c r="B17" s="30">
        <v>21</v>
      </c>
    </row>
    <row r="18" spans="1:2" x14ac:dyDescent="0.2">
      <c r="A18" s="30">
        <v>27</v>
      </c>
      <c r="B18" s="30">
        <v>21</v>
      </c>
    </row>
    <row r="19" spans="1:2" x14ac:dyDescent="0.2">
      <c r="A19" s="30">
        <v>23</v>
      </c>
      <c r="B19" s="30">
        <v>21</v>
      </c>
    </row>
    <row r="20" spans="1:2" x14ac:dyDescent="0.2">
      <c r="A20" s="30">
        <v>21</v>
      </c>
      <c r="B20" s="30">
        <v>21</v>
      </c>
    </row>
    <row r="21" spans="1:2" x14ac:dyDescent="0.2">
      <c r="A21" s="30">
        <v>26</v>
      </c>
      <c r="B21" s="30">
        <v>21</v>
      </c>
    </row>
    <row r="22" spans="1:2" x14ac:dyDescent="0.2">
      <c r="A22" s="30">
        <v>26</v>
      </c>
      <c r="B22" s="30">
        <v>21</v>
      </c>
    </row>
    <row r="23" spans="1:2" x14ac:dyDescent="0.2">
      <c r="A23" s="30">
        <v>25</v>
      </c>
      <c r="B23" s="30">
        <v>21</v>
      </c>
    </row>
    <row r="24" spans="1:2" x14ac:dyDescent="0.2">
      <c r="A24" s="30">
        <v>25</v>
      </c>
      <c r="B24" s="30">
        <v>21</v>
      </c>
    </row>
    <row r="25" spans="1:2" x14ac:dyDescent="0.2">
      <c r="A25" s="30">
        <v>24</v>
      </c>
      <c r="B25" s="30">
        <v>22</v>
      </c>
    </row>
    <row r="26" spans="1:2" x14ac:dyDescent="0.2">
      <c r="A26" s="30">
        <v>21</v>
      </c>
      <c r="B26" s="30">
        <v>22</v>
      </c>
    </row>
    <row r="27" spans="1:2" x14ac:dyDescent="0.2">
      <c r="A27" s="30">
        <v>26</v>
      </c>
      <c r="B27" s="30">
        <v>22</v>
      </c>
    </row>
    <row r="28" spans="1:2" x14ac:dyDescent="0.2">
      <c r="A28" s="30">
        <v>21</v>
      </c>
      <c r="B28" s="30">
        <v>22</v>
      </c>
    </row>
    <row r="29" spans="1:2" x14ac:dyDescent="0.2">
      <c r="A29" s="30">
        <v>27</v>
      </c>
      <c r="B29" s="30">
        <v>22</v>
      </c>
    </row>
    <row r="30" spans="1:2" x14ac:dyDescent="0.2">
      <c r="A30" s="30">
        <v>21</v>
      </c>
      <c r="B30" s="30">
        <v>22</v>
      </c>
    </row>
    <row r="31" spans="1:2" x14ac:dyDescent="0.2">
      <c r="A31" s="30">
        <v>27</v>
      </c>
      <c r="B31" s="30">
        <v>22</v>
      </c>
    </row>
    <row r="32" spans="1:2" x14ac:dyDescent="0.2">
      <c r="A32" s="30">
        <v>25</v>
      </c>
      <c r="B32" s="30">
        <v>22</v>
      </c>
    </row>
    <row r="33" spans="1:2" x14ac:dyDescent="0.2">
      <c r="A33" s="30">
        <v>25</v>
      </c>
      <c r="B33" s="30">
        <v>22</v>
      </c>
    </row>
    <row r="34" spans="1:2" x14ac:dyDescent="0.2">
      <c r="A34" s="30">
        <v>22</v>
      </c>
      <c r="B34" s="30">
        <v>22</v>
      </c>
    </row>
    <row r="35" spans="1:2" x14ac:dyDescent="0.2">
      <c r="A35" s="30">
        <v>25</v>
      </c>
      <c r="B35" s="30">
        <v>22</v>
      </c>
    </row>
    <row r="36" spans="1:2" x14ac:dyDescent="0.2">
      <c r="A36" s="30">
        <v>19</v>
      </c>
      <c r="B36" s="30">
        <v>22</v>
      </c>
    </row>
    <row r="37" spans="1:2" x14ac:dyDescent="0.2">
      <c r="A37" s="30">
        <v>25</v>
      </c>
      <c r="B37" s="30">
        <v>22</v>
      </c>
    </row>
    <row r="38" spans="1:2" x14ac:dyDescent="0.2">
      <c r="A38" s="30">
        <v>22</v>
      </c>
      <c r="B38" s="30">
        <v>22</v>
      </c>
    </row>
    <row r="39" spans="1:2" x14ac:dyDescent="0.2">
      <c r="A39" s="30">
        <v>25</v>
      </c>
      <c r="B39" s="30">
        <v>22</v>
      </c>
    </row>
    <row r="40" spans="1:2" x14ac:dyDescent="0.2">
      <c r="A40" s="30">
        <v>28</v>
      </c>
      <c r="B40" s="30">
        <v>22</v>
      </c>
    </row>
    <row r="41" spans="1:2" x14ac:dyDescent="0.2">
      <c r="A41" s="30">
        <v>22</v>
      </c>
      <c r="B41" s="30">
        <v>22</v>
      </c>
    </row>
    <row r="42" spans="1:2" x14ac:dyDescent="0.2">
      <c r="A42" s="30">
        <v>22</v>
      </c>
      <c r="B42" s="30">
        <v>22</v>
      </c>
    </row>
    <row r="43" spans="1:2" x14ac:dyDescent="0.2">
      <c r="A43" s="30">
        <v>27</v>
      </c>
      <c r="B43" s="30">
        <v>22</v>
      </c>
    </row>
    <row r="44" spans="1:2" x14ac:dyDescent="0.2">
      <c r="A44" s="30">
        <v>25</v>
      </c>
      <c r="B44" s="30">
        <v>22</v>
      </c>
    </row>
    <row r="45" spans="1:2" x14ac:dyDescent="0.2">
      <c r="A45" s="30">
        <v>22</v>
      </c>
      <c r="B45" s="30">
        <v>22</v>
      </c>
    </row>
    <row r="46" spans="1:2" x14ac:dyDescent="0.2">
      <c r="A46" s="30">
        <v>24</v>
      </c>
      <c r="B46" s="30">
        <v>22</v>
      </c>
    </row>
    <row r="47" spans="1:2" x14ac:dyDescent="0.2">
      <c r="A47" s="30">
        <v>24</v>
      </c>
      <c r="B47" s="30">
        <v>22</v>
      </c>
    </row>
    <row r="48" spans="1:2" x14ac:dyDescent="0.2">
      <c r="A48" s="30">
        <v>22</v>
      </c>
      <c r="B48" s="30">
        <v>22</v>
      </c>
    </row>
    <row r="49" spans="1:2" x14ac:dyDescent="0.2">
      <c r="A49" s="30">
        <v>22</v>
      </c>
      <c r="B49" s="30">
        <v>23</v>
      </c>
    </row>
    <row r="50" spans="1:2" x14ac:dyDescent="0.2">
      <c r="A50" s="30">
        <v>24</v>
      </c>
      <c r="B50" s="30">
        <v>23</v>
      </c>
    </row>
    <row r="51" spans="1:2" x14ac:dyDescent="0.2">
      <c r="A51" s="30">
        <v>24</v>
      </c>
      <c r="B51" s="30">
        <v>23</v>
      </c>
    </row>
    <row r="52" spans="1:2" x14ac:dyDescent="0.2">
      <c r="A52" s="30">
        <v>22</v>
      </c>
      <c r="B52" s="30">
        <v>23</v>
      </c>
    </row>
    <row r="53" spans="1:2" x14ac:dyDescent="0.2">
      <c r="A53" s="30">
        <v>23</v>
      </c>
      <c r="B53" s="30">
        <v>23</v>
      </c>
    </row>
    <row r="54" spans="1:2" x14ac:dyDescent="0.2">
      <c r="A54" s="30">
        <v>24</v>
      </c>
      <c r="B54" s="30">
        <v>23</v>
      </c>
    </row>
    <row r="55" spans="1:2" x14ac:dyDescent="0.2">
      <c r="A55" s="30">
        <v>24</v>
      </c>
      <c r="B55" s="30">
        <v>23</v>
      </c>
    </row>
    <row r="56" spans="1:2" x14ac:dyDescent="0.2">
      <c r="A56" s="30">
        <v>22</v>
      </c>
      <c r="B56" s="30">
        <v>23</v>
      </c>
    </row>
    <row r="57" spans="1:2" x14ac:dyDescent="0.2">
      <c r="A57" s="30">
        <v>22</v>
      </c>
      <c r="B57" s="30">
        <v>23</v>
      </c>
    </row>
    <row r="58" spans="1:2" x14ac:dyDescent="0.2">
      <c r="A58" s="30">
        <v>24</v>
      </c>
      <c r="B58" s="30">
        <v>23</v>
      </c>
    </row>
    <row r="59" spans="1:2" x14ac:dyDescent="0.2">
      <c r="A59" s="30">
        <v>22</v>
      </c>
      <c r="B59" s="30">
        <v>23</v>
      </c>
    </row>
    <row r="60" spans="1:2" x14ac:dyDescent="0.2">
      <c r="A60" s="30">
        <v>21</v>
      </c>
      <c r="B60" s="30">
        <v>23</v>
      </c>
    </row>
    <row r="61" spans="1:2" x14ac:dyDescent="0.2">
      <c r="A61" s="30">
        <v>22</v>
      </c>
      <c r="B61" s="30">
        <v>23</v>
      </c>
    </row>
    <row r="62" spans="1:2" x14ac:dyDescent="0.2">
      <c r="A62" s="30">
        <v>25</v>
      </c>
      <c r="B62" s="30">
        <v>24</v>
      </c>
    </row>
    <row r="63" spans="1:2" x14ac:dyDescent="0.2">
      <c r="A63" s="30">
        <v>22</v>
      </c>
      <c r="B63" s="30">
        <v>24</v>
      </c>
    </row>
    <row r="64" spans="1:2" x14ac:dyDescent="0.2">
      <c r="A64" s="30">
        <v>22</v>
      </c>
      <c r="B64" s="30">
        <v>24</v>
      </c>
    </row>
    <row r="65" spans="1:2" x14ac:dyDescent="0.2">
      <c r="A65" s="30">
        <v>21</v>
      </c>
      <c r="B65" s="30">
        <v>24</v>
      </c>
    </row>
    <row r="66" spans="1:2" x14ac:dyDescent="0.2">
      <c r="A66" s="30">
        <v>24</v>
      </c>
      <c r="B66" s="30">
        <v>24</v>
      </c>
    </row>
    <row r="67" spans="1:2" x14ac:dyDescent="0.2">
      <c r="A67" s="30">
        <v>24</v>
      </c>
      <c r="B67" s="30">
        <v>24</v>
      </c>
    </row>
    <row r="68" spans="1:2" x14ac:dyDescent="0.2">
      <c r="A68" s="30">
        <v>25</v>
      </c>
      <c r="B68" s="30">
        <v>24</v>
      </c>
    </row>
    <row r="69" spans="1:2" x14ac:dyDescent="0.2">
      <c r="A69" s="30">
        <v>27</v>
      </c>
      <c r="B69" s="30">
        <v>24</v>
      </c>
    </row>
    <row r="70" spans="1:2" x14ac:dyDescent="0.2">
      <c r="A70" s="30">
        <v>21</v>
      </c>
      <c r="B70" s="30">
        <v>24</v>
      </c>
    </row>
    <row r="71" spans="1:2" x14ac:dyDescent="0.2">
      <c r="A71" s="30">
        <v>22</v>
      </c>
      <c r="B71" s="30">
        <v>24</v>
      </c>
    </row>
    <row r="72" spans="1:2" x14ac:dyDescent="0.2">
      <c r="A72" s="30">
        <v>23</v>
      </c>
      <c r="B72" s="30">
        <v>24</v>
      </c>
    </row>
    <row r="73" spans="1:2" x14ac:dyDescent="0.2">
      <c r="A73" s="30">
        <v>21</v>
      </c>
      <c r="B73" s="30">
        <v>24</v>
      </c>
    </row>
    <row r="74" spans="1:2" x14ac:dyDescent="0.2">
      <c r="A74" s="30">
        <v>20</v>
      </c>
      <c r="B74" s="30">
        <v>24</v>
      </c>
    </row>
    <row r="75" spans="1:2" x14ac:dyDescent="0.2">
      <c r="A75" s="30">
        <v>23</v>
      </c>
      <c r="B75" s="30">
        <v>24</v>
      </c>
    </row>
    <row r="76" spans="1:2" x14ac:dyDescent="0.2">
      <c r="A76" s="30">
        <v>21</v>
      </c>
      <c r="B76" s="30">
        <v>24</v>
      </c>
    </row>
    <row r="77" spans="1:2" x14ac:dyDescent="0.2">
      <c r="A77" s="30">
        <v>20</v>
      </c>
      <c r="B77" s="30">
        <v>24</v>
      </c>
    </row>
    <row r="78" spans="1:2" x14ac:dyDescent="0.2">
      <c r="A78" s="30">
        <v>30</v>
      </c>
      <c r="B78" s="30">
        <v>24</v>
      </c>
    </row>
    <row r="79" spans="1:2" x14ac:dyDescent="0.2">
      <c r="A79" s="30">
        <v>29</v>
      </c>
      <c r="B79" s="30">
        <v>24</v>
      </c>
    </row>
    <row r="80" spans="1:2" x14ac:dyDescent="0.2">
      <c r="A80" s="30">
        <v>21</v>
      </c>
      <c r="B80" s="30">
        <v>24</v>
      </c>
    </row>
    <row r="81" spans="1:2" x14ac:dyDescent="0.2">
      <c r="A81" s="30">
        <v>22</v>
      </c>
      <c r="B81" s="30">
        <v>24</v>
      </c>
    </row>
    <row r="82" spans="1:2" x14ac:dyDescent="0.2">
      <c r="A82" s="30">
        <v>24</v>
      </c>
      <c r="B82" s="30">
        <v>24</v>
      </c>
    </row>
    <row r="83" spans="1:2" x14ac:dyDescent="0.2">
      <c r="A83" s="30">
        <v>18</v>
      </c>
      <c r="B83" s="30">
        <v>25</v>
      </c>
    </row>
    <row r="84" spans="1:2" x14ac:dyDescent="0.2">
      <c r="A84" s="30">
        <v>19</v>
      </c>
      <c r="B84" s="30">
        <v>25</v>
      </c>
    </row>
    <row r="85" spans="1:2" x14ac:dyDescent="0.2">
      <c r="A85" s="30">
        <v>23</v>
      </c>
      <c r="B85" s="30">
        <v>25</v>
      </c>
    </row>
    <row r="86" spans="1:2" x14ac:dyDescent="0.2">
      <c r="A86" s="30">
        <v>24</v>
      </c>
      <c r="B86" s="30">
        <v>25</v>
      </c>
    </row>
    <row r="87" spans="1:2" x14ac:dyDescent="0.2">
      <c r="A87" s="30">
        <v>20</v>
      </c>
      <c r="B87" s="30">
        <v>25</v>
      </c>
    </row>
    <row r="88" spans="1:2" x14ac:dyDescent="0.2">
      <c r="A88" s="30">
        <v>21</v>
      </c>
      <c r="B88" s="30">
        <v>25</v>
      </c>
    </row>
    <row r="89" spans="1:2" x14ac:dyDescent="0.2">
      <c r="A89" s="30">
        <v>26</v>
      </c>
      <c r="B89" s="30">
        <v>25</v>
      </c>
    </row>
    <row r="90" spans="1:2" x14ac:dyDescent="0.2">
      <c r="A90" s="30">
        <v>22</v>
      </c>
      <c r="B90" s="30">
        <v>25</v>
      </c>
    </row>
    <row r="91" spans="1:2" x14ac:dyDescent="0.2">
      <c r="A91" s="30">
        <v>26</v>
      </c>
      <c r="B91" s="30">
        <v>25</v>
      </c>
    </row>
    <row r="92" spans="1:2" x14ac:dyDescent="0.2">
      <c r="A92" s="30">
        <v>22</v>
      </c>
      <c r="B92" s="30">
        <v>25</v>
      </c>
    </row>
    <row r="93" spans="1:2" x14ac:dyDescent="0.2">
      <c r="A93" s="30">
        <v>22</v>
      </c>
      <c r="B93" s="30">
        <v>25</v>
      </c>
    </row>
    <row r="94" spans="1:2" x14ac:dyDescent="0.2">
      <c r="A94" s="30">
        <v>25</v>
      </c>
      <c r="B94" s="30">
        <v>25</v>
      </c>
    </row>
    <row r="95" spans="1:2" x14ac:dyDescent="0.2">
      <c r="A95" s="30">
        <v>20</v>
      </c>
      <c r="B95" s="30">
        <v>25</v>
      </c>
    </row>
    <row r="96" spans="1:2" x14ac:dyDescent="0.2">
      <c r="A96" s="30">
        <v>22</v>
      </c>
      <c r="B96" s="30">
        <v>25</v>
      </c>
    </row>
    <row r="97" spans="1:2" x14ac:dyDescent="0.2">
      <c r="A97" s="30">
        <v>25</v>
      </c>
      <c r="B97" s="30">
        <v>25</v>
      </c>
    </row>
    <row r="98" spans="1:2" x14ac:dyDescent="0.2">
      <c r="A98" s="30">
        <v>24</v>
      </c>
      <c r="B98" s="30">
        <v>25</v>
      </c>
    </row>
    <row r="99" spans="1:2" x14ac:dyDescent="0.2">
      <c r="A99" s="30">
        <v>22</v>
      </c>
      <c r="B99" s="30">
        <v>25</v>
      </c>
    </row>
    <row r="100" spans="1:2" x14ac:dyDescent="0.2">
      <c r="A100" s="30">
        <v>25</v>
      </c>
      <c r="B100" s="30">
        <v>25</v>
      </c>
    </row>
    <row r="101" spans="1:2" x14ac:dyDescent="0.2">
      <c r="A101" s="30">
        <v>24</v>
      </c>
      <c r="B101" s="30">
        <v>25</v>
      </c>
    </row>
    <row r="102" spans="1:2" x14ac:dyDescent="0.2">
      <c r="A102" s="30">
        <v>23</v>
      </c>
      <c r="B102" s="30">
        <v>25</v>
      </c>
    </row>
    <row r="103" spans="1:2" x14ac:dyDescent="0.2">
      <c r="A103" s="30">
        <v>25</v>
      </c>
      <c r="B103" s="30">
        <v>25</v>
      </c>
    </row>
    <row r="104" spans="1:2" x14ac:dyDescent="0.2">
      <c r="A104" s="30">
        <v>25</v>
      </c>
      <c r="B104" s="30">
        <v>25</v>
      </c>
    </row>
    <row r="105" spans="1:2" x14ac:dyDescent="0.2">
      <c r="A105" s="30">
        <v>25</v>
      </c>
      <c r="B105" s="30">
        <v>25</v>
      </c>
    </row>
    <row r="106" spans="1:2" x14ac:dyDescent="0.2">
      <c r="A106" s="30">
        <v>24</v>
      </c>
      <c r="B106" s="30">
        <v>25</v>
      </c>
    </row>
    <row r="107" spans="1:2" x14ac:dyDescent="0.2">
      <c r="A107" s="30">
        <v>22</v>
      </c>
      <c r="B107" s="30">
        <v>26</v>
      </c>
    </row>
    <row r="108" spans="1:2" x14ac:dyDescent="0.2">
      <c r="A108" s="30">
        <v>25</v>
      </c>
      <c r="B108" s="30">
        <v>26</v>
      </c>
    </row>
    <row r="109" spans="1:2" x14ac:dyDescent="0.2">
      <c r="A109" s="30">
        <v>25</v>
      </c>
      <c r="B109" s="30">
        <v>26</v>
      </c>
    </row>
    <row r="110" spans="1:2" x14ac:dyDescent="0.2">
      <c r="A110" s="30">
        <v>16</v>
      </c>
      <c r="B110" s="30">
        <v>26</v>
      </c>
    </row>
    <row r="111" spans="1:2" x14ac:dyDescent="0.2">
      <c r="A111" s="30">
        <v>25</v>
      </c>
      <c r="B111" s="30">
        <v>26</v>
      </c>
    </row>
    <row r="112" spans="1:2" x14ac:dyDescent="0.2">
      <c r="A112" s="30">
        <v>25</v>
      </c>
      <c r="B112" s="30">
        <v>26</v>
      </c>
    </row>
    <row r="113" spans="1:2" x14ac:dyDescent="0.2">
      <c r="A113" s="30">
        <v>23</v>
      </c>
      <c r="B113" s="30">
        <v>26</v>
      </c>
    </row>
    <row r="114" spans="1:2" x14ac:dyDescent="0.2">
      <c r="A114" s="30">
        <v>18</v>
      </c>
      <c r="B114" s="30">
        <v>26</v>
      </c>
    </row>
    <row r="115" spans="1:2" x14ac:dyDescent="0.2">
      <c r="A115" s="30">
        <v>28</v>
      </c>
      <c r="B115" s="30">
        <v>26</v>
      </c>
    </row>
    <row r="116" spans="1:2" x14ac:dyDescent="0.2">
      <c r="A116" s="30">
        <v>27</v>
      </c>
      <c r="B116" s="30">
        <v>26</v>
      </c>
    </row>
    <row r="117" spans="1:2" x14ac:dyDescent="0.2">
      <c r="A117" s="30">
        <v>26</v>
      </c>
      <c r="B117" s="30">
        <v>26</v>
      </c>
    </row>
    <row r="118" spans="1:2" x14ac:dyDescent="0.2">
      <c r="A118" s="30">
        <v>23</v>
      </c>
      <c r="B118" s="30">
        <v>26</v>
      </c>
    </row>
    <row r="119" spans="1:2" x14ac:dyDescent="0.2">
      <c r="A119" s="30">
        <v>25</v>
      </c>
      <c r="B119" s="30">
        <v>26</v>
      </c>
    </row>
    <row r="120" spans="1:2" x14ac:dyDescent="0.2">
      <c r="A120" s="30">
        <v>24</v>
      </c>
      <c r="B120" s="30">
        <v>26</v>
      </c>
    </row>
    <row r="121" spans="1:2" x14ac:dyDescent="0.2">
      <c r="A121" s="30">
        <v>25</v>
      </c>
      <c r="B121" s="30">
        <v>27</v>
      </c>
    </row>
    <row r="122" spans="1:2" x14ac:dyDescent="0.2">
      <c r="A122" s="30">
        <v>23</v>
      </c>
      <c r="B122" s="30">
        <v>27</v>
      </c>
    </row>
    <row r="123" spans="1:2" x14ac:dyDescent="0.2">
      <c r="A123" s="30">
        <v>24</v>
      </c>
      <c r="B123" s="30">
        <v>27</v>
      </c>
    </row>
    <row r="124" spans="1:2" x14ac:dyDescent="0.2">
      <c r="A124" s="30">
        <v>25</v>
      </c>
      <c r="B124" s="30">
        <v>27</v>
      </c>
    </row>
    <row r="125" spans="1:2" x14ac:dyDescent="0.2">
      <c r="A125" s="30">
        <v>20</v>
      </c>
      <c r="B125" s="30">
        <v>27</v>
      </c>
    </row>
    <row r="126" spans="1:2" x14ac:dyDescent="0.2">
      <c r="A126" s="30">
        <v>24</v>
      </c>
      <c r="B126" s="30">
        <v>27</v>
      </c>
    </row>
    <row r="127" spans="1:2" x14ac:dyDescent="0.2">
      <c r="A127" s="30">
        <v>26</v>
      </c>
      <c r="B127" s="30">
        <v>27</v>
      </c>
    </row>
    <row r="128" spans="1:2" x14ac:dyDescent="0.2">
      <c r="A128" s="30">
        <v>26</v>
      </c>
      <c r="B128" s="30">
        <v>28</v>
      </c>
    </row>
    <row r="129" spans="1:2" x14ac:dyDescent="0.2">
      <c r="A129" s="30">
        <v>26</v>
      </c>
      <c r="B129" s="30">
        <v>28</v>
      </c>
    </row>
    <row r="130" spans="1:2" x14ac:dyDescent="0.2">
      <c r="A130" s="30">
        <v>24</v>
      </c>
      <c r="B130" s="30">
        <v>29</v>
      </c>
    </row>
    <row r="131" spans="1:2" x14ac:dyDescent="0.2">
      <c r="A131" s="30">
        <v>23</v>
      </c>
      <c r="B131" s="30">
        <v>30</v>
      </c>
    </row>
    <row r="132" spans="1:2" x14ac:dyDescent="0.2">
      <c r="A132" s="30"/>
      <c r="B132" s="30"/>
    </row>
    <row r="133" spans="1:2" x14ac:dyDescent="0.2">
      <c r="A133" s="30"/>
      <c r="B133" s="30"/>
    </row>
    <row r="134" spans="1:2" x14ac:dyDescent="0.2">
      <c r="A134" s="30"/>
      <c r="B134" s="30"/>
    </row>
    <row r="135" spans="1:2" x14ac:dyDescent="0.2">
      <c r="A135" s="30"/>
      <c r="B135" s="30"/>
    </row>
    <row r="136" spans="1:2" x14ac:dyDescent="0.2">
      <c r="A136" s="30"/>
      <c r="B136" s="30"/>
    </row>
    <row r="137" spans="1:2" x14ac:dyDescent="0.2">
      <c r="A137" s="30"/>
      <c r="B137" s="30"/>
    </row>
    <row r="138" spans="1:2" x14ac:dyDescent="0.2">
      <c r="A138" s="30"/>
      <c r="B138" s="30"/>
    </row>
    <row r="139" spans="1:2" x14ac:dyDescent="0.2">
      <c r="A139" s="30"/>
      <c r="B139" s="30"/>
    </row>
    <row r="140" spans="1:2" x14ac:dyDescent="0.2">
      <c r="A140" s="30"/>
      <c r="B140" s="30"/>
    </row>
    <row r="141" spans="1:2" x14ac:dyDescent="0.2">
      <c r="A141" s="30"/>
      <c r="B141" s="30"/>
    </row>
    <row r="142" spans="1:2" x14ac:dyDescent="0.2">
      <c r="A142" s="30"/>
      <c r="B142" s="30"/>
    </row>
    <row r="143" spans="1:2" x14ac:dyDescent="0.2">
      <c r="A143" s="30"/>
      <c r="B143" s="30"/>
    </row>
    <row r="144" spans="1:2" x14ac:dyDescent="0.2">
      <c r="A144" s="30"/>
      <c r="B144" s="30"/>
    </row>
    <row r="145" spans="1:2" x14ac:dyDescent="0.2">
      <c r="A145" s="30"/>
      <c r="B145" s="30"/>
    </row>
    <row r="146" spans="1:2" x14ac:dyDescent="0.2">
      <c r="A146" s="30"/>
      <c r="B146" s="30"/>
    </row>
    <row r="147" spans="1:2" x14ac:dyDescent="0.2">
      <c r="A147" s="30"/>
      <c r="B147" s="30"/>
    </row>
    <row r="148" spans="1:2" x14ac:dyDescent="0.2">
      <c r="A148" s="30"/>
      <c r="B148" s="30"/>
    </row>
    <row r="149" spans="1:2" x14ac:dyDescent="0.2">
      <c r="A149" s="30"/>
      <c r="B149" s="30"/>
    </row>
    <row r="150" spans="1:2" x14ac:dyDescent="0.2">
      <c r="A150" s="30"/>
      <c r="B150" s="30"/>
    </row>
    <row r="151" spans="1:2" x14ac:dyDescent="0.2">
      <c r="A151" s="30"/>
      <c r="B151" s="30"/>
    </row>
    <row r="152" spans="1:2" x14ac:dyDescent="0.2">
      <c r="A152" s="30"/>
      <c r="B152" s="30"/>
    </row>
    <row r="153" spans="1:2" x14ac:dyDescent="0.2">
      <c r="A153" s="30"/>
      <c r="B153" s="30"/>
    </row>
    <row r="154" spans="1:2" x14ac:dyDescent="0.2">
      <c r="A154" s="30"/>
      <c r="B154" s="30"/>
    </row>
    <row r="155" spans="1:2" x14ac:dyDescent="0.2">
      <c r="A155" s="30"/>
      <c r="B155" s="30"/>
    </row>
    <row r="156" spans="1:2" x14ac:dyDescent="0.2">
      <c r="A156" s="30"/>
      <c r="B156" s="30"/>
    </row>
    <row r="157" spans="1:2" x14ac:dyDescent="0.2">
      <c r="A157" s="30"/>
      <c r="B157" s="30"/>
    </row>
    <row r="158" spans="1:2" x14ac:dyDescent="0.2">
      <c r="A158" s="30"/>
      <c r="B158" s="30"/>
    </row>
    <row r="159" spans="1:2" x14ac:dyDescent="0.2">
      <c r="A159" s="30"/>
      <c r="B159" s="30"/>
    </row>
    <row r="160" spans="1:2" x14ac:dyDescent="0.2">
      <c r="A160" s="30"/>
      <c r="B160" s="30"/>
    </row>
    <row r="161" spans="1:2" x14ac:dyDescent="0.2">
      <c r="A161" s="30"/>
      <c r="B161" s="30"/>
    </row>
    <row r="162" spans="1:2" x14ac:dyDescent="0.2">
      <c r="A162" s="30"/>
      <c r="B162" s="30"/>
    </row>
    <row r="163" spans="1:2" x14ac:dyDescent="0.2">
      <c r="A163" s="30"/>
      <c r="B163" s="30"/>
    </row>
    <row r="164" spans="1:2" x14ac:dyDescent="0.2">
      <c r="A164" s="30"/>
      <c r="B164" s="30"/>
    </row>
    <row r="165" spans="1:2" x14ac:dyDescent="0.2">
      <c r="A165" s="30"/>
      <c r="B165" s="30"/>
    </row>
    <row r="166" spans="1:2" x14ac:dyDescent="0.2">
      <c r="A166" s="30"/>
      <c r="B166" s="30"/>
    </row>
    <row r="167" spans="1:2" x14ac:dyDescent="0.2">
      <c r="A167" s="30"/>
      <c r="B167" s="30"/>
    </row>
    <row r="168" spans="1:2" x14ac:dyDescent="0.2">
      <c r="A168" s="30"/>
      <c r="B168" s="30"/>
    </row>
    <row r="169" spans="1:2" x14ac:dyDescent="0.2">
      <c r="A169" s="30"/>
      <c r="B169" s="30"/>
    </row>
    <row r="170" spans="1:2" x14ac:dyDescent="0.2">
      <c r="A170" s="30"/>
      <c r="B170" s="30"/>
    </row>
    <row r="171" spans="1:2" x14ac:dyDescent="0.2">
      <c r="A171" s="30"/>
      <c r="B171" s="30"/>
    </row>
    <row r="172" spans="1:2" x14ac:dyDescent="0.2">
      <c r="A172" s="30"/>
      <c r="B172" s="30"/>
    </row>
    <row r="173" spans="1:2" x14ac:dyDescent="0.2">
      <c r="A173" s="30"/>
      <c r="B173" s="30"/>
    </row>
    <row r="174" spans="1:2" x14ac:dyDescent="0.2">
      <c r="A174" s="30"/>
      <c r="B174" s="30"/>
    </row>
    <row r="175" spans="1:2" x14ac:dyDescent="0.2">
      <c r="A175" s="30"/>
      <c r="B175" s="30"/>
    </row>
    <row r="176" spans="1:2" x14ac:dyDescent="0.2">
      <c r="A176" s="30"/>
      <c r="B176" s="30"/>
    </row>
    <row r="177" spans="1:2" x14ac:dyDescent="0.2">
      <c r="A177" s="30"/>
      <c r="B177" s="30"/>
    </row>
    <row r="178" spans="1:2" x14ac:dyDescent="0.2">
      <c r="A178" s="30"/>
      <c r="B178" s="30"/>
    </row>
    <row r="179" spans="1:2" x14ac:dyDescent="0.2">
      <c r="A179" s="30"/>
      <c r="B179" s="30"/>
    </row>
    <row r="180" spans="1:2" x14ac:dyDescent="0.2">
      <c r="A180" s="30"/>
      <c r="B180" s="30"/>
    </row>
    <row r="181" spans="1:2" x14ac:dyDescent="0.2">
      <c r="A181" s="30"/>
      <c r="B181" s="30"/>
    </row>
    <row r="182" spans="1:2" x14ac:dyDescent="0.2">
      <c r="A182" s="30"/>
      <c r="B182" s="30"/>
    </row>
    <row r="183" spans="1:2" x14ac:dyDescent="0.2">
      <c r="A183" s="30"/>
      <c r="B183" s="30"/>
    </row>
    <row r="184" spans="1:2" x14ac:dyDescent="0.2">
      <c r="A184" s="30"/>
      <c r="B184" s="30"/>
    </row>
    <row r="185" spans="1:2" x14ac:dyDescent="0.2">
      <c r="A185" s="30"/>
      <c r="B185" s="30"/>
    </row>
    <row r="186" spans="1:2" x14ac:dyDescent="0.2">
      <c r="A186" s="30"/>
      <c r="B186" s="30"/>
    </row>
    <row r="187" spans="1:2" x14ac:dyDescent="0.2">
      <c r="A187" s="30"/>
      <c r="B187" s="30"/>
    </row>
    <row r="188" spans="1:2" x14ac:dyDescent="0.2">
      <c r="A188" s="30"/>
      <c r="B188" s="30"/>
    </row>
    <row r="189" spans="1:2" x14ac:dyDescent="0.2">
      <c r="A189" s="30"/>
      <c r="B189" s="30"/>
    </row>
    <row r="190" spans="1:2" x14ac:dyDescent="0.2">
      <c r="A190" s="30"/>
      <c r="B190" s="30"/>
    </row>
    <row r="191" spans="1:2" x14ac:dyDescent="0.2">
      <c r="A191" s="30"/>
      <c r="B191" s="30"/>
    </row>
    <row r="192" spans="1:2" x14ac:dyDescent="0.2">
      <c r="A192" s="30"/>
      <c r="B192" s="30"/>
    </row>
    <row r="193" spans="1:2" x14ac:dyDescent="0.2">
      <c r="A193" s="30"/>
      <c r="B193" s="30"/>
    </row>
    <row r="194" spans="1:2" x14ac:dyDescent="0.2">
      <c r="A194" s="30"/>
      <c r="B194" s="30"/>
    </row>
    <row r="195" spans="1:2" x14ac:dyDescent="0.2">
      <c r="A195" s="30"/>
      <c r="B195" s="30"/>
    </row>
    <row r="196" spans="1:2" x14ac:dyDescent="0.2">
      <c r="A196" s="30"/>
      <c r="B196" s="30"/>
    </row>
    <row r="197" spans="1:2" x14ac:dyDescent="0.2">
      <c r="A197" s="30"/>
      <c r="B197" s="30"/>
    </row>
    <row r="198" spans="1:2" x14ac:dyDescent="0.2">
      <c r="A198" s="30"/>
      <c r="B198" s="30"/>
    </row>
    <row r="199" spans="1:2" x14ac:dyDescent="0.2">
      <c r="A199" s="30"/>
      <c r="B199" s="30"/>
    </row>
    <row r="200" spans="1:2" x14ac:dyDescent="0.2">
      <c r="A200" s="30"/>
      <c r="B200" s="30"/>
    </row>
    <row r="201" spans="1:2" x14ac:dyDescent="0.2">
      <c r="A201" s="30"/>
      <c r="B201" s="30"/>
    </row>
    <row r="202" spans="1:2" x14ac:dyDescent="0.2">
      <c r="A202" s="30"/>
      <c r="B202" s="30"/>
    </row>
    <row r="203" spans="1:2" x14ac:dyDescent="0.2">
      <c r="A203" s="30"/>
      <c r="B203" s="30"/>
    </row>
    <row r="204" spans="1:2" x14ac:dyDescent="0.2">
      <c r="A204" s="30"/>
      <c r="B204" s="30"/>
    </row>
    <row r="205" spans="1:2" x14ac:dyDescent="0.2">
      <c r="A205" s="30"/>
      <c r="B205" s="30"/>
    </row>
    <row r="206" spans="1:2" x14ac:dyDescent="0.2">
      <c r="A206" s="30"/>
      <c r="B206" s="30"/>
    </row>
    <row r="207" spans="1:2" x14ac:dyDescent="0.2">
      <c r="A207" s="30"/>
      <c r="B207" s="30"/>
    </row>
    <row r="208" spans="1:2" x14ac:dyDescent="0.2">
      <c r="A208" s="30"/>
      <c r="B208" s="30"/>
    </row>
    <row r="209" spans="1:2" x14ac:dyDescent="0.2">
      <c r="A209" s="30"/>
      <c r="B209" s="30"/>
    </row>
    <row r="210" spans="1:2" x14ac:dyDescent="0.2">
      <c r="A210" s="30"/>
      <c r="B210" s="30"/>
    </row>
    <row r="211" spans="1:2" x14ac:dyDescent="0.2">
      <c r="A211" s="30"/>
      <c r="B211" s="30"/>
    </row>
    <row r="212" spans="1:2" x14ac:dyDescent="0.2">
      <c r="A212" s="30"/>
      <c r="B212" s="30"/>
    </row>
    <row r="213" spans="1:2" x14ac:dyDescent="0.2">
      <c r="A213" s="30"/>
      <c r="B213" s="30"/>
    </row>
    <row r="214" spans="1:2" x14ac:dyDescent="0.2">
      <c r="A214" s="30"/>
      <c r="B214" s="30"/>
    </row>
    <row r="215" spans="1:2" x14ac:dyDescent="0.2">
      <c r="A215" s="30"/>
      <c r="B215" s="30"/>
    </row>
    <row r="216" spans="1:2" x14ac:dyDescent="0.2">
      <c r="A216" s="30"/>
      <c r="B216" s="30"/>
    </row>
    <row r="217" spans="1:2" x14ac:dyDescent="0.2">
      <c r="A217" s="30"/>
      <c r="B217" s="30"/>
    </row>
    <row r="218" spans="1:2" x14ac:dyDescent="0.2">
      <c r="A218" s="30"/>
      <c r="B218" s="30"/>
    </row>
    <row r="219" spans="1:2" x14ac:dyDescent="0.2">
      <c r="A219" s="30"/>
      <c r="B219" s="30"/>
    </row>
    <row r="220" spans="1:2" x14ac:dyDescent="0.2">
      <c r="A220" s="30"/>
      <c r="B220" s="30"/>
    </row>
    <row r="221" spans="1:2" x14ac:dyDescent="0.2">
      <c r="A221" s="30"/>
      <c r="B221" s="30"/>
    </row>
    <row r="222" spans="1:2" x14ac:dyDescent="0.2">
      <c r="A222" s="30"/>
      <c r="B222" s="30"/>
    </row>
    <row r="223" spans="1:2" x14ac:dyDescent="0.2">
      <c r="A223" s="30"/>
      <c r="B223" s="30"/>
    </row>
    <row r="224" spans="1:2" x14ac:dyDescent="0.2">
      <c r="A224" s="30"/>
      <c r="B224" s="30"/>
    </row>
    <row r="225" spans="1:2" x14ac:dyDescent="0.2">
      <c r="A225" s="30"/>
      <c r="B225" s="30"/>
    </row>
    <row r="226" spans="1:2" x14ac:dyDescent="0.2">
      <c r="A226" s="30"/>
      <c r="B226" s="30"/>
    </row>
    <row r="227" spans="1:2" x14ac:dyDescent="0.2">
      <c r="A227" s="30"/>
      <c r="B227" s="30"/>
    </row>
    <row r="228" spans="1:2" x14ac:dyDescent="0.2">
      <c r="A228" s="30"/>
      <c r="B228" s="30"/>
    </row>
    <row r="229" spans="1:2" x14ac:dyDescent="0.2">
      <c r="A229" s="30"/>
      <c r="B229" s="30"/>
    </row>
    <row r="230" spans="1:2" x14ac:dyDescent="0.2">
      <c r="A230" s="30"/>
      <c r="B230" s="30"/>
    </row>
    <row r="231" spans="1:2" x14ac:dyDescent="0.2">
      <c r="A231" s="30"/>
      <c r="B231" s="30"/>
    </row>
    <row r="232" spans="1:2" x14ac:dyDescent="0.2">
      <c r="A232" s="30"/>
      <c r="B232" s="30"/>
    </row>
    <row r="233" spans="1:2" x14ac:dyDescent="0.2">
      <c r="A233" s="30"/>
      <c r="B233" s="30"/>
    </row>
    <row r="234" spans="1:2" x14ac:dyDescent="0.2">
      <c r="A234" s="30"/>
      <c r="B234" s="30"/>
    </row>
    <row r="235" spans="1:2" x14ac:dyDescent="0.2">
      <c r="A235" s="30"/>
      <c r="B235" s="30"/>
    </row>
    <row r="236" spans="1:2" x14ac:dyDescent="0.2">
      <c r="A236" s="30"/>
      <c r="B236" s="30"/>
    </row>
    <row r="237" spans="1:2" x14ac:dyDescent="0.2">
      <c r="A237" s="30"/>
      <c r="B237" s="30"/>
    </row>
    <row r="238" spans="1:2" x14ac:dyDescent="0.2">
      <c r="A238" s="30"/>
      <c r="B238" s="30"/>
    </row>
    <row r="239" spans="1:2" x14ac:dyDescent="0.2">
      <c r="A239" s="30"/>
      <c r="B239" s="30"/>
    </row>
    <row r="240" spans="1:2" x14ac:dyDescent="0.2">
      <c r="A240" s="30"/>
      <c r="B240" s="30"/>
    </row>
    <row r="241" spans="1:2" x14ac:dyDescent="0.2">
      <c r="A241" s="30"/>
      <c r="B241" s="30"/>
    </row>
    <row r="242" spans="1:2" x14ac:dyDescent="0.2">
      <c r="A242" s="30"/>
      <c r="B242" s="30"/>
    </row>
    <row r="243" spans="1:2" x14ac:dyDescent="0.2">
      <c r="A243" s="30"/>
      <c r="B243" s="30"/>
    </row>
    <row r="244" spans="1:2" x14ac:dyDescent="0.2">
      <c r="A244" s="30"/>
      <c r="B244" s="30"/>
    </row>
    <row r="245" spans="1:2" x14ac:dyDescent="0.2">
      <c r="A245" s="30"/>
      <c r="B245" s="30"/>
    </row>
    <row r="246" spans="1:2" x14ac:dyDescent="0.2">
      <c r="A246" s="30"/>
      <c r="B246" s="30"/>
    </row>
    <row r="247" spans="1:2" x14ac:dyDescent="0.2">
      <c r="A247" s="30"/>
      <c r="B247" s="30"/>
    </row>
    <row r="248" spans="1:2" x14ac:dyDescent="0.2">
      <c r="A248" s="30"/>
      <c r="B248" s="30"/>
    </row>
    <row r="249" spans="1:2" x14ac:dyDescent="0.2">
      <c r="A249" s="30"/>
      <c r="B249" s="30"/>
    </row>
    <row r="250" spans="1:2" x14ac:dyDescent="0.2">
      <c r="A250" s="30"/>
      <c r="B250" s="30"/>
    </row>
    <row r="251" spans="1:2" x14ac:dyDescent="0.2">
      <c r="A251" s="30"/>
      <c r="B251" s="30"/>
    </row>
    <row r="252" spans="1:2" x14ac:dyDescent="0.2">
      <c r="A252" s="30"/>
      <c r="B252" s="30"/>
    </row>
    <row r="253" spans="1:2" x14ac:dyDescent="0.2">
      <c r="A253" s="30"/>
      <c r="B253" s="30"/>
    </row>
    <row r="254" spans="1:2" x14ac:dyDescent="0.2">
      <c r="A254" s="30"/>
      <c r="B254" s="30"/>
    </row>
    <row r="255" spans="1:2" x14ac:dyDescent="0.2">
      <c r="A255" s="30"/>
      <c r="B255" s="30"/>
    </row>
    <row r="256" spans="1:2" x14ac:dyDescent="0.2">
      <c r="A256" s="30"/>
      <c r="B256" s="30"/>
    </row>
    <row r="257" spans="1:2" x14ac:dyDescent="0.2">
      <c r="A257" s="30"/>
      <c r="B257" s="30"/>
    </row>
    <row r="258" spans="1:2" x14ac:dyDescent="0.2">
      <c r="A258" s="30"/>
      <c r="B258" s="30"/>
    </row>
    <row r="259" spans="1:2" x14ac:dyDescent="0.2">
      <c r="A259" s="30"/>
      <c r="B259" s="30"/>
    </row>
    <row r="260" spans="1:2" x14ac:dyDescent="0.2">
      <c r="A260" s="30"/>
      <c r="B260" s="30"/>
    </row>
    <row r="261" spans="1:2" x14ac:dyDescent="0.2">
      <c r="A261" s="30"/>
      <c r="B261" s="30"/>
    </row>
    <row r="262" spans="1:2" x14ac:dyDescent="0.2">
      <c r="A262" s="30"/>
      <c r="B262" s="30"/>
    </row>
    <row r="263" spans="1:2" x14ac:dyDescent="0.2">
      <c r="A263" s="30"/>
      <c r="B263" s="30"/>
    </row>
    <row r="264" spans="1:2" x14ac:dyDescent="0.2">
      <c r="A264" s="30"/>
      <c r="B264" s="30"/>
    </row>
    <row r="265" spans="1:2" x14ac:dyDescent="0.2">
      <c r="A265" s="30"/>
      <c r="B265" s="30"/>
    </row>
    <row r="266" spans="1:2" x14ac:dyDescent="0.2">
      <c r="A266" s="30"/>
      <c r="B266" s="30"/>
    </row>
    <row r="267" spans="1:2" x14ac:dyDescent="0.2">
      <c r="A267" s="30"/>
      <c r="B267" s="30"/>
    </row>
    <row r="268" spans="1:2" x14ac:dyDescent="0.2">
      <c r="A268" s="30"/>
      <c r="B268" s="30"/>
    </row>
    <row r="269" spans="1:2" x14ac:dyDescent="0.2">
      <c r="A269" s="30"/>
      <c r="B269" s="30"/>
    </row>
    <row r="270" spans="1:2" x14ac:dyDescent="0.2">
      <c r="A270" s="30"/>
      <c r="B270" s="30"/>
    </row>
    <row r="271" spans="1:2" x14ac:dyDescent="0.2">
      <c r="A271" s="30"/>
      <c r="B271" s="30"/>
    </row>
    <row r="272" spans="1:2" x14ac:dyDescent="0.2">
      <c r="A272" s="30"/>
      <c r="B272" s="30"/>
    </row>
    <row r="273" spans="1:2" x14ac:dyDescent="0.2">
      <c r="A273" s="30"/>
      <c r="B273" s="30"/>
    </row>
    <row r="274" spans="1:2" x14ac:dyDescent="0.2">
      <c r="A274" s="30"/>
      <c r="B274" s="30"/>
    </row>
    <row r="275" spans="1:2" x14ac:dyDescent="0.2">
      <c r="A275" s="30"/>
      <c r="B275" s="30"/>
    </row>
    <row r="276" spans="1:2" x14ac:dyDescent="0.2">
      <c r="A276" s="30"/>
      <c r="B276" s="30"/>
    </row>
    <row r="277" spans="1:2" x14ac:dyDescent="0.2">
      <c r="A277" s="30"/>
      <c r="B277" s="30"/>
    </row>
    <row r="278" spans="1:2" x14ac:dyDescent="0.2">
      <c r="A278" s="30"/>
      <c r="B278" s="30"/>
    </row>
    <row r="279" spans="1:2" x14ac:dyDescent="0.2">
      <c r="A279" s="30"/>
      <c r="B279" s="30"/>
    </row>
    <row r="280" spans="1:2" x14ac:dyDescent="0.2">
      <c r="A280" s="30"/>
      <c r="B280" s="30"/>
    </row>
    <row r="281" spans="1:2" x14ac:dyDescent="0.2">
      <c r="A281" s="30"/>
      <c r="B281" s="30"/>
    </row>
    <row r="282" spans="1:2" x14ac:dyDescent="0.2">
      <c r="A282" s="30"/>
      <c r="B282" s="30"/>
    </row>
    <row r="283" spans="1:2" x14ac:dyDescent="0.2">
      <c r="A283" s="30"/>
      <c r="B283" s="30"/>
    </row>
    <row r="284" spans="1:2" x14ac:dyDescent="0.2">
      <c r="A284" s="30"/>
      <c r="B284" s="30"/>
    </row>
    <row r="285" spans="1:2" x14ac:dyDescent="0.2">
      <c r="A285" s="30"/>
      <c r="B285" s="30"/>
    </row>
    <row r="286" spans="1:2" x14ac:dyDescent="0.2">
      <c r="A286" s="30"/>
      <c r="B286" s="30"/>
    </row>
    <row r="287" spans="1:2" x14ac:dyDescent="0.2">
      <c r="A287" s="30"/>
      <c r="B287" s="30"/>
    </row>
    <row r="288" spans="1:2" x14ac:dyDescent="0.2">
      <c r="A288" s="30"/>
      <c r="B288" s="30"/>
    </row>
    <row r="289" spans="1:2" x14ac:dyDescent="0.2">
      <c r="A289" s="30"/>
      <c r="B289" s="30"/>
    </row>
    <row r="290" spans="1:2" x14ac:dyDescent="0.2">
      <c r="A290" s="30"/>
      <c r="B290" s="30"/>
    </row>
    <row r="291" spans="1:2" x14ac:dyDescent="0.2">
      <c r="A291" s="30"/>
      <c r="B291" s="30"/>
    </row>
    <row r="292" spans="1:2" x14ac:dyDescent="0.2">
      <c r="A292" s="30"/>
      <c r="B292" s="30"/>
    </row>
    <row r="293" spans="1:2" x14ac:dyDescent="0.2">
      <c r="A293" s="30"/>
      <c r="B293" s="30"/>
    </row>
    <row r="294" spans="1:2" x14ac:dyDescent="0.2">
      <c r="A294" s="30"/>
      <c r="B294" s="30"/>
    </row>
    <row r="295" spans="1:2" x14ac:dyDescent="0.2">
      <c r="A295" s="30"/>
      <c r="B295" s="30"/>
    </row>
    <row r="296" spans="1:2" x14ac:dyDescent="0.2">
      <c r="A296" s="30"/>
      <c r="B296" s="30"/>
    </row>
    <row r="297" spans="1:2" x14ac:dyDescent="0.2">
      <c r="A297" s="30"/>
      <c r="B297" s="30"/>
    </row>
    <row r="298" spans="1:2" x14ac:dyDescent="0.2">
      <c r="A298" s="30"/>
      <c r="B298" s="30"/>
    </row>
    <row r="299" spans="1:2" x14ac:dyDescent="0.2">
      <c r="A299" s="30"/>
      <c r="B299" s="30"/>
    </row>
    <row r="300" spans="1:2" x14ac:dyDescent="0.2">
      <c r="A300" s="30"/>
      <c r="B300" s="30"/>
    </row>
    <row r="301" spans="1:2" x14ac:dyDescent="0.2">
      <c r="A301" s="30"/>
      <c r="B301" s="30"/>
    </row>
    <row r="302" spans="1:2" x14ac:dyDescent="0.2">
      <c r="A302" s="30"/>
      <c r="B302" s="30"/>
    </row>
    <row r="303" spans="1:2" x14ac:dyDescent="0.2">
      <c r="A303" s="30"/>
      <c r="B303" s="30"/>
    </row>
    <row r="304" spans="1:2" x14ac:dyDescent="0.2">
      <c r="A304" s="30"/>
      <c r="B304" s="30"/>
    </row>
    <row r="305" spans="1:2" x14ac:dyDescent="0.2">
      <c r="A305" s="30"/>
      <c r="B305" s="30"/>
    </row>
    <row r="306" spans="1:2" x14ac:dyDescent="0.2">
      <c r="A306" s="30"/>
      <c r="B306" s="30"/>
    </row>
    <row r="307" spans="1:2" x14ac:dyDescent="0.2">
      <c r="A307" s="30"/>
      <c r="B307" s="30"/>
    </row>
    <row r="308" spans="1:2" x14ac:dyDescent="0.2">
      <c r="A308" s="30"/>
      <c r="B308" s="30"/>
    </row>
    <row r="309" spans="1:2" x14ac:dyDescent="0.2">
      <c r="A309" s="30"/>
      <c r="B309" s="30"/>
    </row>
    <row r="310" spans="1:2" x14ac:dyDescent="0.2">
      <c r="A310" s="30"/>
      <c r="B310" s="30"/>
    </row>
    <row r="311" spans="1:2" x14ac:dyDescent="0.2">
      <c r="A311" s="30"/>
      <c r="B311" s="30"/>
    </row>
    <row r="312" spans="1:2" x14ac:dyDescent="0.2">
      <c r="A312" s="30"/>
      <c r="B312" s="30"/>
    </row>
    <row r="313" spans="1:2" x14ac:dyDescent="0.2">
      <c r="A313" s="30"/>
      <c r="B313" s="30"/>
    </row>
    <row r="314" spans="1:2" x14ac:dyDescent="0.2">
      <c r="A314" s="30"/>
      <c r="B314" s="30"/>
    </row>
    <row r="315" spans="1:2" x14ac:dyDescent="0.2">
      <c r="A315" s="30"/>
      <c r="B315" s="30"/>
    </row>
    <row r="316" spans="1:2" x14ac:dyDescent="0.2">
      <c r="A316" s="30"/>
      <c r="B316" s="30"/>
    </row>
    <row r="317" spans="1:2" x14ac:dyDescent="0.2">
      <c r="A317" s="30"/>
      <c r="B317" s="30"/>
    </row>
    <row r="318" spans="1:2" x14ac:dyDescent="0.2">
      <c r="A318" s="30"/>
      <c r="B318" s="30"/>
    </row>
    <row r="319" spans="1:2" x14ac:dyDescent="0.2">
      <c r="A319" s="30"/>
      <c r="B319" s="30"/>
    </row>
    <row r="320" spans="1:2" x14ac:dyDescent="0.2">
      <c r="A320" s="30"/>
      <c r="B320" s="30"/>
    </row>
    <row r="321" spans="1:2" x14ac:dyDescent="0.2">
      <c r="A321" s="30"/>
      <c r="B321" s="30"/>
    </row>
    <row r="322" spans="1:2" x14ac:dyDescent="0.2">
      <c r="A322" s="30"/>
      <c r="B322" s="30"/>
    </row>
    <row r="323" spans="1:2" x14ac:dyDescent="0.2">
      <c r="A323" s="30"/>
      <c r="B323" s="30"/>
    </row>
    <row r="324" spans="1:2" x14ac:dyDescent="0.2">
      <c r="A324" s="30"/>
      <c r="B324" s="30"/>
    </row>
    <row r="325" spans="1:2" x14ac:dyDescent="0.2">
      <c r="A325" s="30"/>
      <c r="B325" s="30"/>
    </row>
    <row r="326" spans="1:2" x14ac:dyDescent="0.2">
      <c r="A326" s="30"/>
      <c r="B326" s="30"/>
    </row>
    <row r="327" spans="1:2" x14ac:dyDescent="0.2">
      <c r="A327" s="30"/>
      <c r="B327" s="30"/>
    </row>
    <row r="328" spans="1:2" x14ac:dyDescent="0.2">
      <c r="A328" s="30"/>
      <c r="B328" s="30"/>
    </row>
    <row r="329" spans="1:2" x14ac:dyDescent="0.2">
      <c r="A329" s="30"/>
      <c r="B329" s="30"/>
    </row>
    <row r="330" spans="1:2" x14ac:dyDescent="0.2">
      <c r="A330" s="30"/>
      <c r="B330" s="30"/>
    </row>
    <row r="331" spans="1:2" x14ac:dyDescent="0.2">
      <c r="A331" s="30"/>
      <c r="B331" s="30"/>
    </row>
    <row r="332" spans="1:2" x14ac:dyDescent="0.2">
      <c r="A332" s="30"/>
      <c r="B332" s="30"/>
    </row>
    <row r="333" spans="1:2" x14ac:dyDescent="0.2">
      <c r="A333" s="30"/>
      <c r="B333" s="30"/>
    </row>
    <row r="334" spans="1:2" x14ac:dyDescent="0.2">
      <c r="A334" s="30"/>
      <c r="B334" s="30"/>
    </row>
    <row r="335" spans="1:2" x14ac:dyDescent="0.2">
      <c r="A335" s="30"/>
      <c r="B335" s="30"/>
    </row>
    <row r="336" spans="1:2" x14ac:dyDescent="0.2">
      <c r="A336" s="30"/>
      <c r="B336" s="30"/>
    </row>
    <row r="337" spans="1:2" x14ac:dyDescent="0.2">
      <c r="A337" s="30"/>
      <c r="B337" s="30"/>
    </row>
    <row r="338" spans="1:2" x14ac:dyDescent="0.2">
      <c r="A338" s="30"/>
      <c r="B338" s="30"/>
    </row>
    <row r="339" spans="1:2" x14ac:dyDescent="0.2">
      <c r="A339" s="30"/>
      <c r="B339" s="30"/>
    </row>
    <row r="340" spans="1:2" x14ac:dyDescent="0.2">
      <c r="A340" s="30"/>
      <c r="B340" s="30"/>
    </row>
    <row r="341" spans="1:2" x14ac:dyDescent="0.2">
      <c r="A341" s="30"/>
      <c r="B341" s="30"/>
    </row>
    <row r="342" spans="1:2" x14ac:dyDescent="0.2">
      <c r="A342" s="30"/>
      <c r="B342" s="30"/>
    </row>
    <row r="343" spans="1:2" x14ac:dyDescent="0.2">
      <c r="A343" s="30"/>
      <c r="B343" s="30"/>
    </row>
    <row r="344" spans="1:2" x14ac:dyDescent="0.2">
      <c r="A344" s="30"/>
      <c r="B344" s="30"/>
    </row>
    <row r="345" spans="1:2" x14ac:dyDescent="0.2">
      <c r="A345" s="30"/>
      <c r="B345" s="30"/>
    </row>
    <row r="346" spans="1:2" x14ac:dyDescent="0.2">
      <c r="A346" s="30"/>
      <c r="B346" s="30"/>
    </row>
    <row r="347" spans="1:2" x14ac:dyDescent="0.2">
      <c r="A347" s="30"/>
      <c r="B347" s="30"/>
    </row>
    <row r="348" spans="1:2" x14ac:dyDescent="0.2">
      <c r="A348" s="30"/>
      <c r="B348" s="30"/>
    </row>
    <row r="349" spans="1:2" x14ac:dyDescent="0.2">
      <c r="A349" s="30"/>
      <c r="B349" s="30"/>
    </row>
    <row r="350" spans="1:2" x14ac:dyDescent="0.2">
      <c r="A350" s="30"/>
      <c r="B350" s="30"/>
    </row>
    <row r="351" spans="1:2" x14ac:dyDescent="0.2">
      <c r="A351" s="30"/>
      <c r="B351" s="30"/>
    </row>
    <row r="352" spans="1:2" x14ac:dyDescent="0.2">
      <c r="A352" s="30"/>
      <c r="B352" s="30"/>
    </row>
    <row r="353" spans="1:2" x14ac:dyDescent="0.2">
      <c r="A353" s="30"/>
      <c r="B353" s="30"/>
    </row>
    <row r="354" spans="1:2" x14ac:dyDescent="0.2">
      <c r="A354" s="30"/>
      <c r="B354" s="30"/>
    </row>
    <row r="355" spans="1:2" x14ac:dyDescent="0.2">
      <c r="A355" s="30"/>
      <c r="B355" s="30"/>
    </row>
    <row r="356" spans="1:2" x14ac:dyDescent="0.2">
      <c r="A356" s="30"/>
      <c r="B356" s="30"/>
    </row>
    <row r="357" spans="1:2" x14ac:dyDescent="0.2">
      <c r="A357" s="30"/>
      <c r="B357" s="30"/>
    </row>
    <row r="358" spans="1:2" x14ac:dyDescent="0.2">
      <c r="A358" s="30"/>
      <c r="B358" s="30"/>
    </row>
    <row r="359" spans="1:2" x14ac:dyDescent="0.2">
      <c r="A359" s="30"/>
      <c r="B359" s="30"/>
    </row>
    <row r="360" spans="1:2" x14ac:dyDescent="0.2">
      <c r="A360" s="30"/>
      <c r="B360" s="30"/>
    </row>
    <row r="361" spans="1:2" x14ac:dyDescent="0.2">
      <c r="A361" s="30"/>
      <c r="B361" s="30"/>
    </row>
    <row r="362" spans="1:2" x14ac:dyDescent="0.2">
      <c r="A362" s="30"/>
      <c r="B362" s="30"/>
    </row>
    <row r="363" spans="1:2" x14ac:dyDescent="0.2">
      <c r="A363" s="30"/>
      <c r="B363" s="30"/>
    </row>
    <row r="364" spans="1:2" x14ac:dyDescent="0.2">
      <c r="A364" s="30"/>
      <c r="B364" s="30"/>
    </row>
    <row r="365" spans="1:2" x14ac:dyDescent="0.2">
      <c r="A365" s="30"/>
      <c r="B365" s="30"/>
    </row>
    <row r="366" spans="1:2" x14ac:dyDescent="0.2">
      <c r="A366" s="30"/>
      <c r="B366" s="30"/>
    </row>
    <row r="367" spans="1:2" x14ac:dyDescent="0.2">
      <c r="A367" s="30"/>
      <c r="B367" s="30"/>
    </row>
    <row r="368" spans="1:2" x14ac:dyDescent="0.2">
      <c r="A368" s="30"/>
      <c r="B368" s="30"/>
    </row>
    <row r="369" spans="1:2" x14ac:dyDescent="0.2">
      <c r="A369" s="30"/>
      <c r="B369" s="30"/>
    </row>
    <row r="370" spans="1:2" x14ac:dyDescent="0.2">
      <c r="A370" s="30"/>
      <c r="B370" s="30"/>
    </row>
    <row r="371" spans="1:2" x14ac:dyDescent="0.2">
      <c r="A371" s="30"/>
      <c r="B371" s="30"/>
    </row>
    <row r="372" spans="1:2" x14ac:dyDescent="0.2">
      <c r="A372" s="30"/>
      <c r="B372" s="30"/>
    </row>
    <row r="373" spans="1:2" x14ac:dyDescent="0.2">
      <c r="A373" s="30"/>
      <c r="B373" s="30"/>
    </row>
    <row r="374" spans="1:2" x14ac:dyDescent="0.2">
      <c r="A374" s="30"/>
      <c r="B374" s="30"/>
    </row>
    <row r="375" spans="1:2" x14ac:dyDescent="0.2">
      <c r="A375" s="30"/>
      <c r="B375" s="30"/>
    </row>
    <row r="376" spans="1:2" x14ac:dyDescent="0.2">
      <c r="A376" s="30"/>
      <c r="B376" s="30"/>
    </row>
    <row r="377" spans="1:2" x14ac:dyDescent="0.2">
      <c r="A377" s="30"/>
      <c r="B377" s="30"/>
    </row>
    <row r="378" spans="1:2" x14ac:dyDescent="0.2">
      <c r="A378" s="30"/>
      <c r="B378" s="30"/>
    </row>
    <row r="379" spans="1:2" x14ac:dyDescent="0.2">
      <c r="A379" s="30"/>
      <c r="B379" s="30"/>
    </row>
    <row r="380" spans="1:2" x14ac:dyDescent="0.2">
      <c r="A380" s="30"/>
      <c r="B380" s="30"/>
    </row>
    <row r="381" spans="1:2" x14ac:dyDescent="0.2">
      <c r="A381" s="30"/>
      <c r="B381" s="30"/>
    </row>
    <row r="382" spans="1:2" x14ac:dyDescent="0.2">
      <c r="A382" s="30"/>
      <c r="B382" s="30"/>
    </row>
    <row r="383" spans="1:2" x14ac:dyDescent="0.2">
      <c r="A383" s="30"/>
      <c r="B383" s="30"/>
    </row>
    <row r="384" spans="1:2" x14ac:dyDescent="0.2">
      <c r="A384" s="30"/>
      <c r="B384" s="30"/>
    </row>
    <row r="385" spans="1:2" x14ac:dyDescent="0.2">
      <c r="A385" s="30"/>
      <c r="B385" s="30"/>
    </row>
    <row r="386" spans="1:2" x14ac:dyDescent="0.2">
      <c r="A386" s="30"/>
      <c r="B386" s="30"/>
    </row>
    <row r="387" spans="1:2" x14ac:dyDescent="0.2">
      <c r="A387" s="30"/>
      <c r="B387" s="30"/>
    </row>
    <row r="388" spans="1:2" x14ac:dyDescent="0.2">
      <c r="A388" s="30"/>
      <c r="B388" s="30"/>
    </row>
    <row r="389" spans="1:2" x14ac:dyDescent="0.2">
      <c r="A389" s="30"/>
      <c r="B389" s="30"/>
    </row>
    <row r="390" spans="1:2" x14ac:dyDescent="0.2">
      <c r="A390" s="30"/>
      <c r="B390" s="30"/>
    </row>
    <row r="391" spans="1:2" x14ac:dyDescent="0.2">
      <c r="A391" s="30"/>
      <c r="B391" s="30"/>
    </row>
    <row r="392" spans="1:2" x14ac:dyDescent="0.2">
      <c r="A392" s="30"/>
      <c r="B392" s="30"/>
    </row>
    <row r="393" spans="1:2" x14ac:dyDescent="0.2">
      <c r="A393" s="30"/>
      <c r="B393" s="30"/>
    </row>
    <row r="394" spans="1:2" x14ac:dyDescent="0.2">
      <c r="A394" s="30"/>
      <c r="B394" s="30"/>
    </row>
    <row r="395" spans="1:2" x14ac:dyDescent="0.2">
      <c r="A395" s="30"/>
      <c r="B395" s="30"/>
    </row>
    <row r="396" spans="1:2" x14ac:dyDescent="0.2">
      <c r="A396" s="30"/>
      <c r="B396" s="30"/>
    </row>
    <row r="397" spans="1:2" x14ac:dyDescent="0.2">
      <c r="A397" s="30"/>
      <c r="B397" s="30"/>
    </row>
    <row r="398" spans="1:2" x14ac:dyDescent="0.2">
      <c r="A398" s="30"/>
      <c r="B398" s="30"/>
    </row>
    <row r="399" spans="1:2" x14ac:dyDescent="0.2">
      <c r="A399" s="30"/>
      <c r="B399" s="30"/>
    </row>
    <row r="400" spans="1:2" x14ac:dyDescent="0.2">
      <c r="A400" s="30"/>
      <c r="B400" s="30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95"/>
  <sheetViews>
    <sheetView topLeftCell="B84" zoomScaleNormal="100" workbookViewId="0">
      <selection activeCell="J3" activeCellId="2" sqref="L3:L153 C3:C153 J3:J153"/>
    </sheetView>
  </sheetViews>
  <sheetFormatPr defaultColWidth="9.140625" defaultRowHeight="10.5" x14ac:dyDescent="0.15"/>
  <cols>
    <col min="1" max="1" width="15.85546875" style="12" customWidth="1"/>
    <col min="2" max="2" width="15.85546875" style="10" customWidth="1"/>
    <col min="3" max="3" width="14.7109375" style="10" customWidth="1"/>
    <col min="4" max="4" width="18.42578125" style="10" customWidth="1"/>
    <col min="5" max="5" width="19.42578125" style="10" customWidth="1"/>
    <col min="6" max="6" width="12.5703125" style="10" customWidth="1"/>
    <col min="7" max="7" width="22.7109375" style="10" customWidth="1"/>
    <col min="8" max="8" width="17.5703125" style="10" customWidth="1"/>
    <col min="9" max="9" width="25.5703125" style="10" customWidth="1"/>
    <col min="10" max="10" width="14.5703125" style="10" customWidth="1"/>
    <col min="11" max="11" width="16.5703125" style="10" customWidth="1"/>
    <col min="12" max="12" width="24.7109375" style="10" customWidth="1"/>
    <col min="13" max="13" width="9.140625" style="10"/>
    <col min="14" max="14" width="13.42578125" style="10" bestFit="1" customWidth="1"/>
    <col min="15" max="15" width="23.140625" style="10" bestFit="1" customWidth="1"/>
    <col min="16" max="16384" width="9.140625" style="10"/>
  </cols>
  <sheetData>
    <row r="1" spans="1:16" ht="12" x14ac:dyDescent="0.2">
      <c r="A1" s="3" t="s">
        <v>80</v>
      </c>
      <c r="B1" s="4"/>
      <c r="C1" s="4"/>
      <c r="D1" s="4"/>
      <c r="E1" s="4"/>
      <c r="F1" s="5"/>
      <c r="G1" s="2"/>
      <c r="H1" s="2"/>
      <c r="I1" s="6"/>
      <c r="J1" s="6"/>
      <c r="K1" s="6"/>
      <c r="L1" s="6"/>
    </row>
    <row r="2" spans="1:16" ht="12" x14ac:dyDescent="0.2">
      <c r="A2" s="3"/>
      <c r="B2" s="4"/>
      <c r="C2" s="4"/>
      <c r="D2" s="4"/>
      <c r="E2" s="4"/>
      <c r="F2" s="5"/>
      <c r="G2" s="2"/>
      <c r="H2" s="2"/>
      <c r="I2" s="6"/>
      <c r="J2" s="6"/>
      <c r="K2" s="6"/>
      <c r="L2" s="6"/>
    </row>
    <row r="3" spans="1:16" s="12" customFormat="1" ht="12.75" x14ac:dyDescent="0.2">
      <c r="A3" s="11" t="s">
        <v>16</v>
      </c>
      <c r="B3" s="11" t="s">
        <v>17</v>
      </c>
      <c r="C3" s="11" t="s">
        <v>76</v>
      </c>
      <c r="D3" s="11" t="s">
        <v>18</v>
      </c>
      <c r="E3" s="33" t="s">
        <v>81</v>
      </c>
      <c r="F3" s="11" t="s">
        <v>19</v>
      </c>
      <c r="G3" s="11" t="s">
        <v>42</v>
      </c>
      <c r="H3" s="11" t="s">
        <v>20</v>
      </c>
      <c r="I3" s="11" t="s">
        <v>74</v>
      </c>
      <c r="J3" s="11" t="s">
        <v>21</v>
      </c>
      <c r="K3" s="11" t="s">
        <v>52</v>
      </c>
      <c r="L3" s="11" t="s">
        <v>22</v>
      </c>
    </row>
    <row r="4" spans="1:16" ht="12.75" x14ac:dyDescent="0.2">
      <c r="A4" s="11">
        <v>75</v>
      </c>
      <c r="B4" s="13">
        <v>7.2</v>
      </c>
      <c r="C4" s="13">
        <v>3.5</v>
      </c>
      <c r="D4" s="8">
        <v>32</v>
      </c>
      <c r="E4" t="s">
        <v>82</v>
      </c>
      <c r="F4" s="9" t="s">
        <v>126</v>
      </c>
      <c r="G4" s="8">
        <v>1</v>
      </c>
      <c r="H4" s="8">
        <v>8</v>
      </c>
      <c r="I4" s="15">
        <v>37.200000000000003</v>
      </c>
      <c r="J4" s="8">
        <v>77</v>
      </c>
      <c r="K4" s="8">
        <v>5</v>
      </c>
      <c r="L4" s="8">
        <v>127</v>
      </c>
      <c r="P4"/>
    </row>
    <row r="5" spans="1:16" ht="12.75" x14ac:dyDescent="0.2">
      <c r="A5" s="11">
        <v>78</v>
      </c>
      <c r="B5" s="13">
        <v>10.899999999999999</v>
      </c>
      <c r="C5" s="13">
        <v>3.9000000000000004</v>
      </c>
      <c r="D5" s="8">
        <v>44</v>
      </c>
      <c r="E5" t="s">
        <v>82</v>
      </c>
      <c r="F5" s="9" t="s">
        <v>126</v>
      </c>
      <c r="G5" s="8">
        <v>1</v>
      </c>
      <c r="H5" s="8">
        <v>6</v>
      </c>
      <c r="I5" s="15">
        <v>44.1</v>
      </c>
      <c r="J5" s="8">
        <v>105</v>
      </c>
      <c r="K5" s="8">
        <v>6</v>
      </c>
      <c r="L5" s="8">
        <v>160</v>
      </c>
      <c r="P5"/>
    </row>
    <row r="6" spans="1:16" ht="12.75" x14ac:dyDescent="0.2">
      <c r="A6" s="11">
        <v>52</v>
      </c>
      <c r="B6" s="13">
        <v>6.8999999999999995</v>
      </c>
      <c r="C6" s="13">
        <v>3.8</v>
      </c>
      <c r="D6" s="8">
        <v>46</v>
      </c>
      <c r="E6" t="s">
        <v>82</v>
      </c>
      <c r="F6" s="9" t="s">
        <v>126</v>
      </c>
      <c r="G6" s="8">
        <v>1</v>
      </c>
      <c r="H6" s="8">
        <v>1</v>
      </c>
      <c r="I6" s="15">
        <v>314.09999999999997</v>
      </c>
      <c r="J6" s="8">
        <v>132</v>
      </c>
      <c r="K6" s="8">
        <v>0</v>
      </c>
      <c r="L6" s="8">
        <v>65</v>
      </c>
      <c r="P6"/>
    </row>
    <row r="7" spans="1:16" ht="12.75" x14ac:dyDescent="0.2">
      <c r="A7" s="11">
        <v>150</v>
      </c>
      <c r="B7" s="13">
        <v>9.8000000000000007</v>
      </c>
      <c r="C7" s="13">
        <v>3.9000000000000004</v>
      </c>
      <c r="D7" s="8">
        <v>53</v>
      </c>
      <c r="E7" t="s">
        <v>83</v>
      </c>
      <c r="F7" s="9" t="s">
        <v>126</v>
      </c>
      <c r="G7" s="8">
        <v>1</v>
      </c>
      <c r="H7" s="8">
        <v>8</v>
      </c>
      <c r="I7" s="15">
        <v>30.099999999999998</v>
      </c>
      <c r="J7" s="8">
        <v>90</v>
      </c>
      <c r="K7" s="8">
        <v>5</v>
      </c>
      <c r="L7" s="8">
        <v>127</v>
      </c>
      <c r="P7"/>
    </row>
    <row r="8" spans="1:16" ht="12.75" x14ac:dyDescent="0.2">
      <c r="A8" s="11">
        <v>90</v>
      </c>
      <c r="B8" s="13">
        <v>13</v>
      </c>
      <c r="C8" s="13">
        <v>4.3</v>
      </c>
      <c r="D8" s="8">
        <v>63</v>
      </c>
      <c r="E8" t="s">
        <v>83</v>
      </c>
      <c r="F8" s="9" t="s">
        <v>126</v>
      </c>
      <c r="G8" s="8">
        <v>1</v>
      </c>
      <c r="H8" s="8">
        <v>5</v>
      </c>
      <c r="I8" s="15">
        <v>109.7</v>
      </c>
      <c r="J8" s="8">
        <v>201</v>
      </c>
      <c r="K8" s="8">
        <v>5</v>
      </c>
      <c r="L8" s="8">
        <v>160</v>
      </c>
      <c r="P8"/>
    </row>
    <row r="9" spans="1:16" ht="12.75" x14ac:dyDescent="0.2">
      <c r="A9" s="11">
        <v>12</v>
      </c>
      <c r="B9" s="13">
        <v>17.5</v>
      </c>
      <c r="C9" s="13">
        <v>4.8</v>
      </c>
      <c r="D9" s="8">
        <v>67</v>
      </c>
      <c r="E9" t="s">
        <v>83</v>
      </c>
      <c r="F9" s="9" t="s">
        <v>126</v>
      </c>
      <c r="G9" s="8">
        <v>1</v>
      </c>
      <c r="H9" s="8">
        <v>6</v>
      </c>
      <c r="I9" s="15">
        <v>51.7</v>
      </c>
      <c r="J9" s="8">
        <v>300</v>
      </c>
      <c r="K9" s="8">
        <v>2</v>
      </c>
      <c r="L9" s="8">
        <v>88</v>
      </c>
      <c r="P9"/>
    </row>
    <row r="10" spans="1:16" ht="12.75" x14ac:dyDescent="0.2">
      <c r="A10" s="11">
        <v>92</v>
      </c>
      <c r="B10" s="13">
        <v>5.8</v>
      </c>
      <c r="C10" s="13">
        <v>3.5</v>
      </c>
      <c r="D10" s="8">
        <v>35</v>
      </c>
      <c r="E10" t="s">
        <v>82</v>
      </c>
      <c r="F10" s="9" t="s">
        <v>126</v>
      </c>
      <c r="G10" s="8">
        <v>1</v>
      </c>
      <c r="H10" s="8">
        <v>1</v>
      </c>
      <c r="I10" s="15">
        <v>169.70000000000002</v>
      </c>
      <c r="J10" s="8">
        <v>109</v>
      </c>
      <c r="K10" s="8">
        <v>1</v>
      </c>
      <c r="L10" s="8">
        <v>76</v>
      </c>
      <c r="N10"/>
      <c r="O10"/>
      <c r="P10"/>
    </row>
    <row r="11" spans="1:16" ht="12.75" x14ac:dyDescent="0.2">
      <c r="A11" s="11">
        <v>83</v>
      </c>
      <c r="B11" s="13">
        <v>5.7</v>
      </c>
      <c r="C11" s="13">
        <v>3.3</v>
      </c>
      <c r="D11" s="8">
        <v>36</v>
      </c>
      <c r="E11" t="s">
        <v>82</v>
      </c>
      <c r="F11" s="9" t="s">
        <v>126</v>
      </c>
      <c r="G11" s="8">
        <v>1</v>
      </c>
      <c r="H11" s="8">
        <v>4</v>
      </c>
      <c r="I11" s="15">
        <v>74.900000000000006</v>
      </c>
      <c r="J11" s="8">
        <v>47</v>
      </c>
      <c r="K11" s="8">
        <v>4</v>
      </c>
      <c r="L11" s="8">
        <v>119</v>
      </c>
      <c r="N11"/>
      <c r="O11"/>
      <c r="P11"/>
    </row>
    <row r="12" spans="1:16" ht="12.75" x14ac:dyDescent="0.2">
      <c r="A12" s="11">
        <v>128</v>
      </c>
      <c r="B12" s="13">
        <v>7.3</v>
      </c>
      <c r="C12" s="13">
        <v>3.5</v>
      </c>
      <c r="D12" s="8">
        <v>37</v>
      </c>
      <c r="E12" t="s">
        <v>82</v>
      </c>
      <c r="F12" s="9" t="s">
        <v>126</v>
      </c>
      <c r="G12" s="8">
        <v>1</v>
      </c>
      <c r="H12" s="8">
        <v>13</v>
      </c>
      <c r="I12" s="15">
        <v>149.60000000000002</v>
      </c>
      <c r="J12" s="8">
        <v>88</v>
      </c>
      <c r="K12" s="8">
        <v>2</v>
      </c>
      <c r="L12" s="8">
        <v>90</v>
      </c>
      <c r="N12"/>
      <c r="O12"/>
      <c r="P12"/>
    </row>
    <row r="13" spans="1:16" ht="12.75" x14ac:dyDescent="0.2">
      <c r="A13" s="11">
        <v>137</v>
      </c>
      <c r="B13" s="13">
        <v>7.6000000000000005</v>
      </c>
      <c r="C13" s="13">
        <v>3.5</v>
      </c>
      <c r="D13" s="8">
        <v>37</v>
      </c>
      <c r="E13" t="s">
        <v>82</v>
      </c>
      <c r="F13" s="9" t="s">
        <v>126</v>
      </c>
      <c r="G13" s="8">
        <v>1</v>
      </c>
      <c r="H13" s="8">
        <v>11</v>
      </c>
      <c r="I13" s="15">
        <v>259.29999999999995</v>
      </c>
      <c r="J13" s="8">
        <v>85</v>
      </c>
      <c r="K13" s="8">
        <v>2</v>
      </c>
      <c r="L13" s="8">
        <v>93</v>
      </c>
      <c r="N13"/>
      <c r="O13"/>
      <c r="P13"/>
    </row>
    <row r="14" spans="1:16" ht="12.75" x14ac:dyDescent="0.2">
      <c r="A14" s="11">
        <v>138</v>
      </c>
      <c r="B14" s="13">
        <v>7.7</v>
      </c>
      <c r="C14" s="13">
        <v>3.5999999999999996</v>
      </c>
      <c r="D14" s="8">
        <v>37</v>
      </c>
      <c r="E14" t="s">
        <v>82</v>
      </c>
      <c r="F14" s="9" t="s">
        <v>126</v>
      </c>
      <c r="G14" s="8">
        <v>1</v>
      </c>
      <c r="H14" s="8">
        <v>9</v>
      </c>
      <c r="I14" s="15">
        <v>46.5</v>
      </c>
      <c r="J14" s="8">
        <v>37</v>
      </c>
      <c r="K14" s="8">
        <v>3</v>
      </c>
      <c r="L14" s="8">
        <v>103</v>
      </c>
      <c r="N14"/>
      <c r="O14"/>
      <c r="P14"/>
    </row>
    <row r="15" spans="1:16" ht="12.75" x14ac:dyDescent="0.2">
      <c r="A15" s="11">
        <v>86</v>
      </c>
      <c r="B15" s="13">
        <v>5.8999999999999995</v>
      </c>
      <c r="C15" s="13">
        <v>3.5999999999999996</v>
      </c>
      <c r="D15" s="8">
        <v>39</v>
      </c>
      <c r="E15" t="s">
        <v>82</v>
      </c>
      <c r="F15" s="9" t="s">
        <v>126</v>
      </c>
      <c r="G15" s="8">
        <v>1</v>
      </c>
      <c r="H15" s="8">
        <v>2</v>
      </c>
      <c r="I15" s="15">
        <v>289.49999999999994</v>
      </c>
      <c r="J15" s="8">
        <v>31</v>
      </c>
      <c r="K15" s="8">
        <v>0</v>
      </c>
      <c r="L15" s="8">
        <v>66</v>
      </c>
      <c r="N15"/>
      <c r="O15"/>
      <c r="P15"/>
    </row>
    <row r="16" spans="1:16" ht="12.75" x14ac:dyDescent="0.2">
      <c r="A16" s="11">
        <v>95</v>
      </c>
      <c r="B16" s="13">
        <v>7.2</v>
      </c>
      <c r="C16" s="13">
        <v>3.5999999999999996</v>
      </c>
      <c r="D16" s="8">
        <v>41</v>
      </c>
      <c r="E16" t="s">
        <v>82</v>
      </c>
      <c r="F16" s="9" t="s">
        <v>126</v>
      </c>
      <c r="G16" s="8">
        <v>1</v>
      </c>
      <c r="H16" s="8">
        <v>11</v>
      </c>
      <c r="I16" s="15">
        <v>45.2</v>
      </c>
      <c r="J16" s="8">
        <v>73</v>
      </c>
      <c r="K16" s="8">
        <v>4</v>
      </c>
      <c r="L16" s="8">
        <v>122</v>
      </c>
      <c r="N16"/>
      <c r="O16"/>
      <c r="P16"/>
    </row>
    <row r="17" spans="1:16" ht="12.75" x14ac:dyDescent="0.2">
      <c r="A17" s="11">
        <v>106</v>
      </c>
      <c r="B17" s="13">
        <v>6.3999999999999995</v>
      </c>
      <c r="C17" s="13">
        <v>3.4000000000000004</v>
      </c>
      <c r="D17" s="8">
        <v>42</v>
      </c>
      <c r="E17" t="s">
        <v>82</v>
      </c>
      <c r="F17" s="9" t="s">
        <v>126</v>
      </c>
      <c r="G17" s="8">
        <v>1</v>
      </c>
      <c r="H17" s="8">
        <v>12</v>
      </c>
      <c r="I17" s="15">
        <v>112.1</v>
      </c>
      <c r="J17" s="8">
        <v>90</v>
      </c>
      <c r="K17" s="8">
        <v>3</v>
      </c>
      <c r="L17" s="8">
        <v>100</v>
      </c>
      <c r="N17"/>
      <c r="O17"/>
      <c r="P17"/>
    </row>
    <row r="18" spans="1:16" ht="12.75" x14ac:dyDescent="0.2">
      <c r="A18" s="11">
        <v>80</v>
      </c>
      <c r="B18" s="13">
        <v>7.6000000000000005</v>
      </c>
      <c r="C18" s="13">
        <v>3.7</v>
      </c>
      <c r="D18" s="8">
        <v>43</v>
      </c>
      <c r="E18" t="s">
        <v>82</v>
      </c>
      <c r="F18" s="9" t="s">
        <v>126</v>
      </c>
      <c r="G18" s="8">
        <v>1</v>
      </c>
      <c r="H18" s="8">
        <v>10</v>
      </c>
      <c r="I18" s="15">
        <v>181.4</v>
      </c>
      <c r="J18" s="8">
        <v>90</v>
      </c>
      <c r="K18" s="8">
        <v>3</v>
      </c>
      <c r="L18" s="8">
        <v>102</v>
      </c>
      <c r="N18"/>
      <c r="O18"/>
      <c r="P18"/>
    </row>
    <row r="19" spans="1:16" ht="12.75" x14ac:dyDescent="0.2">
      <c r="A19" s="11">
        <v>29</v>
      </c>
      <c r="B19" s="13">
        <v>7.8</v>
      </c>
      <c r="C19" s="13">
        <v>3.5999999999999996</v>
      </c>
      <c r="D19" s="8">
        <v>44</v>
      </c>
      <c r="E19" t="s">
        <v>82</v>
      </c>
      <c r="F19" s="9" t="s">
        <v>126</v>
      </c>
      <c r="G19" s="8">
        <v>1</v>
      </c>
      <c r="H19" s="8">
        <v>5</v>
      </c>
      <c r="I19" s="15">
        <v>76.7</v>
      </c>
      <c r="J19" s="8">
        <v>19</v>
      </c>
      <c r="K19" s="8">
        <v>4</v>
      </c>
      <c r="L19" s="8">
        <v>109</v>
      </c>
      <c r="N19"/>
      <c r="O19"/>
      <c r="P19"/>
    </row>
    <row r="20" spans="1:16" ht="12.75" x14ac:dyDescent="0.2">
      <c r="A20" s="11">
        <v>50</v>
      </c>
      <c r="B20" s="13">
        <v>8.8000000000000007</v>
      </c>
      <c r="C20" s="13">
        <v>3.7</v>
      </c>
      <c r="D20" s="8">
        <v>44</v>
      </c>
      <c r="E20" t="s">
        <v>82</v>
      </c>
      <c r="F20" s="9" t="s">
        <v>126</v>
      </c>
      <c r="G20" s="8">
        <v>1</v>
      </c>
      <c r="H20" s="8">
        <v>2</v>
      </c>
      <c r="I20" s="15">
        <v>142.4</v>
      </c>
      <c r="J20" s="8">
        <v>120</v>
      </c>
      <c r="K20" s="8">
        <v>2</v>
      </c>
      <c r="L20" s="8">
        <v>90</v>
      </c>
      <c r="N20"/>
      <c r="O20"/>
      <c r="P20"/>
    </row>
    <row r="21" spans="1:16" ht="12.75" x14ac:dyDescent="0.2">
      <c r="A21" s="11">
        <v>61</v>
      </c>
      <c r="B21" s="13">
        <v>9.1999999999999993</v>
      </c>
      <c r="C21" s="13">
        <v>3.9000000000000004</v>
      </c>
      <c r="D21" s="8">
        <v>44</v>
      </c>
      <c r="E21" t="s">
        <v>82</v>
      </c>
      <c r="F21" s="9" t="s">
        <v>126</v>
      </c>
      <c r="G21" s="8">
        <v>1</v>
      </c>
      <c r="H21" s="8">
        <v>5</v>
      </c>
      <c r="I21" s="15">
        <v>135.30000000000001</v>
      </c>
      <c r="J21" s="8">
        <v>169</v>
      </c>
      <c r="K21" s="8">
        <v>2</v>
      </c>
      <c r="L21" s="8">
        <v>93</v>
      </c>
      <c r="N21"/>
      <c r="O21"/>
      <c r="P21"/>
    </row>
    <row r="22" spans="1:16" ht="12.75" x14ac:dyDescent="0.2">
      <c r="A22" s="11">
        <v>139</v>
      </c>
      <c r="B22" s="13">
        <v>6.8999999999999995</v>
      </c>
      <c r="C22" s="13">
        <v>3.8</v>
      </c>
      <c r="D22" s="8">
        <v>44</v>
      </c>
      <c r="E22" t="s">
        <v>82</v>
      </c>
      <c r="F22" s="9" t="s">
        <v>126</v>
      </c>
      <c r="G22" s="8">
        <v>1</v>
      </c>
      <c r="H22" s="8">
        <v>14</v>
      </c>
      <c r="I22" s="15">
        <v>44.9</v>
      </c>
      <c r="J22" s="8">
        <v>72</v>
      </c>
      <c r="K22" s="8">
        <v>4</v>
      </c>
      <c r="L22" s="8">
        <v>114</v>
      </c>
      <c r="N22"/>
      <c r="O22"/>
    </row>
    <row r="23" spans="1:16" ht="18.600000000000001" customHeight="1" x14ac:dyDescent="0.2">
      <c r="A23" s="11">
        <v>119</v>
      </c>
      <c r="B23" s="13">
        <v>10</v>
      </c>
      <c r="C23" s="13">
        <v>3.5</v>
      </c>
      <c r="D23" s="8">
        <v>46</v>
      </c>
      <c r="E23" t="s">
        <v>82</v>
      </c>
      <c r="F23" s="9" t="s">
        <v>126</v>
      </c>
      <c r="G23" s="8">
        <v>1</v>
      </c>
      <c r="H23" s="8">
        <v>6</v>
      </c>
      <c r="I23" s="15">
        <v>178.10000000000002</v>
      </c>
      <c r="J23" s="8">
        <v>113</v>
      </c>
      <c r="K23" s="8">
        <v>2</v>
      </c>
      <c r="L23" s="8">
        <v>93</v>
      </c>
      <c r="N23"/>
      <c r="O23"/>
    </row>
    <row r="24" spans="1:16" ht="12.95" customHeight="1" x14ac:dyDescent="0.2">
      <c r="A24" s="11">
        <v>69</v>
      </c>
      <c r="B24" s="13">
        <v>9.8000000000000007</v>
      </c>
      <c r="C24" s="13">
        <v>4</v>
      </c>
      <c r="D24" s="8">
        <v>48</v>
      </c>
      <c r="E24" t="s">
        <v>82</v>
      </c>
      <c r="F24" s="9" t="s">
        <v>126</v>
      </c>
      <c r="G24" s="8">
        <v>1</v>
      </c>
      <c r="H24" s="8">
        <v>2</v>
      </c>
      <c r="I24" s="15">
        <v>100.8</v>
      </c>
      <c r="J24" s="8">
        <v>134</v>
      </c>
      <c r="K24" s="8">
        <v>3</v>
      </c>
      <c r="L24" s="8">
        <v>106</v>
      </c>
      <c r="N24"/>
      <c r="O24"/>
    </row>
    <row r="25" spans="1:16" ht="12.95" customHeight="1" x14ac:dyDescent="0.2">
      <c r="A25" s="11">
        <v>91</v>
      </c>
      <c r="B25" s="13">
        <v>5.5</v>
      </c>
      <c r="C25" s="13">
        <v>3.5999999999999996</v>
      </c>
      <c r="D25" s="8">
        <v>49</v>
      </c>
      <c r="E25" t="s">
        <v>82</v>
      </c>
      <c r="F25" s="9" t="s">
        <v>126</v>
      </c>
      <c r="G25" s="8">
        <v>1</v>
      </c>
      <c r="H25" s="8">
        <v>23</v>
      </c>
      <c r="I25" s="15">
        <v>182.9</v>
      </c>
      <c r="J25" s="8">
        <v>103</v>
      </c>
      <c r="K25" s="8">
        <v>1</v>
      </c>
      <c r="L25" s="8">
        <v>79</v>
      </c>
      <c r="N25"/>
      <c r="O25"/>
    </row>
    <row r="26" spans="1:16" ht="12.95" customHeight="1" x14ac:dyDescent="0.2">
      <c r="A26" s="11">
        <v>71</v>
      </c>
      <c r="B26" s="13">
        <v>10.600000000000001</v>
      </c>
      <c r="C26" s="13">
        <v>4.3</v>
      </c>
      <c r="D26" s="8">
        <v>50</v>
      </c>
      <c r="E26" t="s">
        <v>83</v>
      </c>
      <c r="F26" s="9" t="s">
        <v>126</v>
      </c>
      <c r="G26" s="8">
        <v>1</v>
      </c>
      <c r="H26" s="8">
        <v>6</v>
      </c>
      <c r="I26" s="15">
        <v>174.5</v>
      </c>
      <c r="J26" s="8">
        <v>159</v>
      </c>
      <c r="K26" s="8">
        <v>1</v>
      </c>
      <c r="L26" s="8">
        <v>83</v>
      </c>
      <c r="N26"/>
      <c r="O26"/>
    </row>
    <row r="27" spans="1:16" ht="12.75" x14ac:dyDescent="0.2">
      <c r="A27" s="11">
        <v>109</v>
      </c>
      <c r="B27" s="13">
        <v>7.0000000000000009</v>
      </c>
      <c r="C27" s="13">
        <v>3.8</v>
      </c>
      <c r="D27" s="8">
        <v>51</v>
      </c>
      <c r="E27" t="s">
        <v>83</v>
      </c>
      <c r="F27" s="9" t="s">
        <v>126</v>
      </c>
      <c r="G27" s="8">
        <v>1</v>
      </c>
      <c r="H27" s="8">
        <v>12</v>
      </c>
      <c r="I27" s="15">
        <v>113.3</v>
      </c>
      <c r="J27" s="8">
        <v>117</v>
      </c>
      <c r="K27" s="8">
        <v>4</v>
      </c>
      <c r="L27" s="8">
        <v>125</v>
      </c>
      <c r="N27"/>
      <c r="O27"/>
    </row>
    <row r="28" spans="1:16" ht="12.75" x14ac:dyDescent="0.2">
      <c r="A28" s="11">
        <v>147</v>
      </c>
      <c r="B28" s="13">
        <v>6.3</v>
      </c>
      <c r="C28" s="13">
        <v>3.4000000000000004</v>
      </c>
      <c r="D28" s="8">
        <v>51</v>
      </c>
      <c r="E28" t="s">
        <v>83</v>
      </c>
      <c r="F28" s="9" t="s">
        <v>126</v>
      </c>
      <c r="G28" s="8">
        <v>1</v>
      </c>
      <c r="H28" s="8">
        <v>18</v>
      </c>
      <c r="I28" s="15">
        <v>71.599999999999994</v>
      </c>
      <c r="J28" s="8">
        <v>8</v>
      </c>
      <c r="K28" s="8">
        <v>4</v>
      </c>
      <c r="L28" s="8">
        <v>131</v>
      </c>
      <c r="N28"/>
      <c r="O28"/>
    </row>
    <row r="29" spans="1:16" ht="12.75" x14ac:dyDescent="0.2">
      <c r="A29" s="11">
        <v>8</v>
      </c>
      <c r="B29" s="13">
        <v>13.100000000000001</v>
      </c>
      <c r="C29" s="13">
        <v>4.2</v>
      </c>
      <c r="D29" s="8">
        <v>52</v>
      </c>
      <c r="E29" t="s">
        <v>83</v>
      </c>
      <c r="F29" s="9" t="s">
        <v>126</v>
      </c>
      <c r="G29" s="8">
        <v>1</v>
      </c>
      <c r="H29" s="8">
        <v>5</v>
      </c>
      <c r="I29" s="15">
        <v>96.899999999999991</v>
      </c>
      <c r="J29" s="8">
        <v>202</v>
      </c>
      <c r="K29" s="8">
        <v>2</v>
      </c>
      <c r="L29" s="8">
        <v>87</v>
      </c>
      <c r="N29"/>
      <c r="O29"/>
    </row>
    <row r="30" spans="1:16" ht="12.75" x14ac:dyDescent="0.2">
      <c r="A30" s="11">
        <v>1</v>
      </c>
      <c r="B30" s="13">
        <v>10.7</v>
      </c>
      <c r="C30" s="13">
        <v>4</v>
      </c>
      <c r="D30" s="8">
        <v>53</v>
      </c>
      <c r="E30" t="s">
        <v>83</v>
      </c>
      <c r="F30" s="9" t="s">
        <v>126</v>
      </c>
      <c r="G30" s="8">
        <v>1</v>
      </c>
      <c r="H30" s="8">
        <v>9</v>
      </c>
      <c r="I30" s="15">
        <v>98.1</v>
      </c>
      <c r="J30" s="8">
        <v>159</v>
      </c>
      <c r="K30" s="8">
        <v>3</v>
      </c>
      <c r="L30" s="8">
        <v>102</v>
      </c>
      <c r="N30"/>
      <c r="O30"/>
    </row>
    <row r="31" spans="1:16" ht="12.75" x14ac:dyDescent="0.2">
      <c r="A31" s="11">
        <v>25</v>
      </c>
      <c r="B31" s="13">
        <v>8.6999999999999993</v>
      </c>
      <c r="C31" s="13">
        <v>4</v>
      </c>
      <c r="D31" s="8">
        <v>53</v>
      </c>
      <c r="E31" t="s">
        <v>83</v>
      </c>
      <c r="F31" s="9" t="s">
        <v>126</v>
      </c>
      <c r="G31" s="8">
        <v>1</v>
      </c>
      <c r="H31" s="8">
        <v>2</v>
      </c>
      <c r="I31" s="15">
        <v>108.2</v>
      </c>
      <c r="J31" s="8">
        <v>89</v>
      </c>
      <c r="K31" s="8">
        <v>3</v>
      </c>
      <c r="L31" s="8">
        <v>98</v>
      </c>
      <c r="N31"/>
      <c r="O31"/>
    </row>
    <row r="32" spans="1:16" ht="12.75" x14ac:dyDescent="0.2">
      <c r="A32" s="11">
        <v>94</v>
      </c>
      <c r="B32" s="13">
        <v>11.100000000000001</v>
      </c>
      <c r="C32" s="13">
        <v>3.8</v>
      </c>
      <c r="D32" s="8">
        <v>53</v>
      </c>
      <c r="E32" t="s">
        <v>83</v>
      </c>
      <c r="F32" s="9" t="s">
        <v>126</v>
      </c>
      <c r="G32" s="8">
        <v>1</v>
      </c>
      <c r="H32" s="8">
        <v>4</v>
      </c>
      <c r="I32" s="15">
        <v>134.10000000000002</v>
      </c>
      <c r="J32" s="8">
        <v>166</v>
      </c>
      <c r="K32" s="8">
        <v>2</v>
      </c>
      <c r="L32" s="8">
        <v>93</v>
      </c>
      <c r="N32"/>
      <c r="O32"/>
    </row>
    <row r="33" spans="1:15" ht="12.75" x14ac:dyDescent="0.2">
      <c r="A33" s="11">
        <v>99</v>
      </c>
      <c r="B33" s="13">
        <v>10.7</v>
      </c>
      <c r="C33" s="13">
        <v>4.2</v>
      </c>
      <c r="D33" s="8">
        <v>53</v>
      </c>
      <c r="E33" t="s">
        <v>83</v>
      </c>
      <c r="F33" s="9" t="s">
        <v>126</v>
      </c>
      <c r="G33" s="8">
        <v>1</v>
      </c>
      <c r="H33" s="8">
        <v>16</v>
      </c>
      <c r="I33" s="15">
        <v>174.9</v>
      </c>
      <c r="J33" s="8">
        <v>200</v>
      </c>
      <c r="K33" s="8">
        <v>1</v>
      </c>
      <c r="L33" s="8">
        <v>78</v>
      </c>
      <c r="N33"/>
      <c r="O33"/>
    </row>
    <row r="34" spans="1:15" ht="12.75" x14ac:dyDescent="0.2">
      <c r="A34" s="11">
        <v>7</v>
      </c>
      <c r="B34" s="13">
        <v>11.3</v>
      </c>
      <c r="C34" s="13">
        <v>4.0999999999999996</v>
      </c>
      <c r="D34" s="8">
        <v>54</v>
      </c>
      <c r="E34" t="s">
        <v>83</v>
      </c>
      <c r="F34" s="9" t="s">
        <v>126</v>
      </c>
      <c r="G34" s="8">
        <v>1</v>
      </c>
      <c r="H34" s="8">
        <v>6</v>
      </c>
      <c r="I34" s="15">
        <v>93.1</v>
      </c>
      <c r="J34" s="8">
        <v>112</v>
      </c>
      <c r="K34" s="8">
        <v>2</v>
      </c>
      <c r="L34" s="8">
        <v>92</v>
      </c>
      <c r="N34"/>
      <c r="O34"/>
    </row>
    <row r="35" spans="1:15" ht="12.75" x14ac:dyDescent="0.2">
      <c r="A35" s="11">
        <v>16</v>
      </c>
      <c r="B35" s="13">
        <v>8</v>
      </c>
      <c r="C35" s="13">
        <v>3.8</v>
      </c>
      <c r="D35" s="8">
        <v>55</v>
      </c>
      <c r="E35" t="s">
        <v>83</v>
      </c>
      <c r="F35" s="9" t="s">
        <v>126</v>
      </c>
      <c r="G35" s="8">
        <v>1</v>
      </c>
      <c r="H35" s="8">
        <v>15</v>
      </c>
      <c r="I35" s="15">
        <v>85.699999999999989</v>
      </c>
      <c r="J35" s="8">
        <v>124</v>
      </c>
      <c r="K35" s="8">
        <v>4</v>
      </c>
      <c r="L35" s="8">
        <v>113</v>
      </c>
      <c r="N35"/>
      <c r="O35"/>
    </row>
    <row r="36" spans="1:15" ht="12.75" x14ac:dyDescent="0.2">
      <c r="A36" s="11">
        <v>131</v>
      </c>
      <c r="B36" s="13">
        <v>7.3</v>
      </c>
      <c r="C36" s="13">
        <v>3.9000000000000004</v>
      </c>
      <c r="D36" s="8">
        <v>55</v>
      </c>
      <c r="E36" t="s">
        <v>83</v>
      </c>
      <c r="F36" s="9" t="s">
        <v>126</v>
      </c>
      <c r="G36" s="8">
        <v>1</v>
      </c>
      <c r="H36" s="8">
        <v>22</v>
      </c>
      <c r="I36" s="15">
        <v>69.3</v>
      </c>
      <c r="J36" s="8">
        <v>111</v>
      </c>
      <c r="K36" s="8">
        <v>6</v>
      </c>
      <c r="L36" s="8">
        <v>160</v>
      </c>
      <c r="N36"/>
      <c r="O36"/>
    </row>
    <row r="37" spans="1:15" ht="12.75" x14ac:dyDescent="0.2">
      <c r="A37" s="11">
        <v>82</v>
      </c>
      <c r="B37" s="13">
        <v>14.099999999999998</v>
      </c>
      <c r="C37" s="13">
        <v>4.2</v>
      </c>
      <c r="D37" s="8">
        <v>59</v>
      </c>
      <c r="E37" t="s">
        <v>83</v>
      </c>
      <c r="F37" s="9" t="s">
        <v>126</v>
      </c>
      <c r="G37" s="8">
        <v>1</v>
      </c>
      <c r="H37" s="8">
        <v>8</v>
      </c>
      <c r="I37" s="15">
        <v>36.1</v>
      </c>
      <c r="J37" s="8">
        <v>218</v>
      </c>
      <c r="K37" s="8">
        <v>5</v>
      </c>
      <c r="L37" s="8">
        <v>129</v>
      </c>
      <c r="N37"/>
      <c r="O37"/>
    </row>
    <row r="38" spans="1:15" ht="12.75" x14ac:dyDescent="0.2">
      <c r="A38" s="11">
        <v>18</v>
      </c>
      <c r="B38" s="13">
        <v>14.399999999999999</v>
      </c>
      <c r="C38" s="13">
        <v>4.3</v>
      </c>
      <c r="D38" s="8">
        <v>60</v>
      </c>
      <c r="E38" t="s">
        <v>83</v>
      </c>
      <c r="F38" s="9" t="s">
        <v>126</v>
      </c>
      <c r="G38" s="8">
        <v>1</v>
      </c>
      <c r="H38" s="8">
        <v>7</v>
      </c>
      <c r="I38" s="15">
        <v>217.69999999999996</v>
      </c>
      <c r="J38" s="8">
        <v>175</v>
      </c>
      <c r="K38" s="8">
        <v>0</v>
      </c>
      <c r="L38" s="8">
        <v>65</v>
      </c>
      <c r="N38"/>
      <c r="O38"/>
    </row>
    <row r="39" spans="1:15" ht="12.75" x14ac:dyDescent="0.2">
      <c r="A39" s="11">
        <v>101</v>
      </c>
      <c r="B39" s="13">
        <v>10.7</v>
      </c>
      <c r="C39" s="13">
        <v>4.0999999999999996</v>
      </c>
      <c r="D39" s="8">
        <v>60</v>
      </c>
      <c r="E39" t="s">
        <v>83</v>
      </c>
      <c r="F39" s="9" t="s">
        <v>126</v>
      </c>
      <c r="G39" s="8">
        <v>1</v>
      </c>
      <c r="H39" s="8">
        <v>9</v>
      </c>
      <c r="I39" s="15">
        <v>112.5</v>
      </c>
      <c r="J39" s="8">
        <v>79</v>
      </c>
      <c r="K39" s="8">
        <v>3</v>
      </c>
      <c r="L39" s="8">
        <v>104</v>
      </c>
      <c r="N39"/>
      <c r="O39"/>
    </row>
    <row r="40" spans="1:15" ht="12.75" x14ac:dyDescent="0.2">
      <c r="A40" s="11">
        <v>124</v>
      </c>
      <c r="B40" s="13">
        <v>14.399999999999999</v>
      </c>
      <c r="C40" s="13">
        <v>4.5999999999999996</v>
      </c>
      <c r="D40" s="8">
        <v>60</v>
      </c>
      <c r="E40" t="s">
        <v>83</v>
      </c>
      <c r="F40" s="9" t="s">
        <v>126</v>
      </c>
      <c r="G40" s="8">
        <v>1</v>
      </c>
      <c r="H40" s="8">
        <v>8</v>
      </c>
      <c r="I40" s="15">
        <v>90.600000000000009</v>
      </c>
      <c r="J40" s="8">
        <v>176</v>
      </c>
      <c r="K40" s="8">
        <v>0</v>
      </c>
      <c r="L40" s="8">
        <v>68</v>
      </c>
      <c r="N40"/>
      <c r="O40"/>
    </row>
    <row r="41" spans="1:15" ht="12.75" x14ac:dyDescent="0.2">
      <c r="A41" s="11">
        <v>81</v>
      </c>
      <c r="B41" s="13">
        <v>12.2</v>
      </c>
      <c r="C41" s="13">
        <v>4.2</v>
      </c>
      <c r="D41" s="8">
        <v>63</v>
      </c>
      <c r="E41" t="s">
        <v>83</v>
      </c>
      <c r="F41" s="9" t="s">
        <v>24</v>
      </c>
      <c r="G41" s="8">
        <v>2</v>
      </c>
      <c r="H41" s="8">
        <v>4</v>
      </c>
      <c r="I41" s="15">
        <v>55.999999999999993</v>
      </c>
      <c r="J41" s="8">
        <v>170</v>
      </c>
      <c r="K41" s="8">
        <v>5</v>
      </c>
      <c r="L41" s="8">
        <v>124</v>
      </c>
      <c r="N41"/>
      <c r="O41"/>
    </row>
    <row r="42" spans="1:15" ht="12.75" x14ac:dyDescent="0.2">
      <c r="A42" s="11">
        <v>103</v>
      </c>
      <c r="B42" s="13">
        <v>9.3000000000000007</v>
      </c>
      <c r="C42" s="13">
        <v>4.2</v>
      </c>
      <c r="D42" s="8">
        <v>63</v>
      </c>
      <c r="E42" t="s">
        <v>83</v>
      </c>
      <c r="F42" s="9" t="s">
        <v>24</v>
      </c>
      <c r="G42" s="8">
        <v>2</v>
      </c>
      <c r="H42" s="8">
        <v>19</v>
      </c>
      <c r="I42" s="15">
        <v>67.699999999999989</v>
      </c>
      <c r="J42" s="8">
        <v>163</v>
      </c>
      <c r="K42" s="8">
        <v>2</v>
      </c>
      <c r="L42" s="8">
        <v>88</v>
      </c>
      <c r="N42"/>
      <c r="O42"/>
    </row>
    <row r="43" spans="1:15" ht="12.75" x14ac:dyDescent="0.2">
      <c r="A43" s="11">
        <v>20</v>
      </c>
      <c r="B43" s="13">
        <v>10.399999999999999</v>
      </c>
      <c r="C43" s="13">
        <v>4.3</v>
      </c>
      <c r="D43" s="8">
        <v>64</v>
      </c>
      <c r="E43" t="s">
        <v>83</v>
      </c>
      <c r="F43" s="9" t="s">
        <v>24</v>
      </c>
      <c r="G43" s="8">
        <v>2</v>
      </c>
      <c r="H43" s="8">
        <v>12</v>
      </c>
      <c r="I43" s="15">
        <v>39</v>
      </c>
      <c r="J43" s="8">
        <v>104</v>
      </c>
      <c r="K43" s="8">
        <v>0</v>
      </c>
      <c r="L43" s="8">
        <v>74</v>
      </c>
      <c r="N43"/>
      <c r="O43"/>
    </row>
    <row r="44" spans="1:15" ht="12.75" x14ac:dyDescent="0.2">
      <c r="A44" s="11">
        <v>67</v>
      </c>
      <c r="B44" s="13">
        <v>11.600000000000001</v>
      </c>
      <c r="C44" s="13">
        <v>4.4000000000000004</v>
      </c>
      <c r="D44" s="8">
        <v>64</v>
      </c>
      <c r="E44" t="s">
        <v>83</v>
      </c>
      <c r="F44" s="9" t="s">
        <v>24</v>
      </c>
      <c r="G44" s="8">
        <v>2</v>
      </c>
      <c r="H44" s="8">
        <v>4</v>
      </c>
      <c r="I44" s="15">
        <v>154.9</v>
      </c>
      <c r="J44" s="8">
        <v>129</v>
      </c>
      <c r="K44" s="8">
        <v>2</v>
      </c>
      <c r="L44" s="8">
        <v>88</v>
      </c>
      <c r="N44"/>
      <c r="O44"/>
    </row>
    <row r="45" spans="1:15" ht="12.75" x14ac:dyDescent="0.2">
      <c r="A45" s="11">
        <v>66</v>
      </c>
      <c r="B45" s="13">
        <v>10.600000000000001</v>
      </c>
      <c r="C45" s="13">
        <v>4.9000000000000004</v>
      </c>
      <c r="D45" s="8">
        <v>69</v>
      </c>
      <c r="E45" t="s">
        <v>83</v>
      </c>
      <c r="F45" s="9" t="s">
        <v>24</v>
      </c>
      <c r="G45" s="8">
        <v>2</v>
      </c>
      <c r="H45" s="8">
        <v>18</v>
      </c>
      <c r="I45" s="15">
        <v>140.4</v>
      </c>
      <c r="J45" s="8">
        <v>202</v>
      </c>
      <c r="K45" s="8">
        <v>2</v>
      </c>
      <c r="L45" s="8">
        <v>90</v>
      </c>
      <c r="N45"/>
      <c r="O45"/>
    </row>
    <row r="46" spans="1:15" ht="12.75" x14ac:dyDescent="0.2">
      <c r="A46" s="11">
        <v>45</v>
      </c>
      <c r="B46" s="13">
        <v>12.600000000000001</v>
      </c>
      <c r="C46" s="13">
        <v>4.8</v>
      </c>
      <c r="D46" s="8">
        <v>76</v>
      </c>
      <c r="E46" t="s">
        <v>84</v>
      </c>
      <c r="F46" s="9" t="s">
        <v>24</v>
      </c>
      <c r="G46" s="8">
        <v>2</v>
      </c>
      <c r="H46" s="8">
        <v>21</v>
      </c>
      <c r="I46" s="15">
        <v>120.5</v>
      </c>
      <c r="J46" s="8">
        <v>191</v>
      </c>
      <c r="K46" s="8">
        <v>3</v>
      </c>
      <c r="L46" s="8">
        <v>103</v>
      </c>
      <c r="N46"/>
      <c r="O46"/>
    </row>
    <row r="47" spans="1:15" ht="12.75" x14ac:dyDescent="0.2">
      <c r="A47" s="11">
        <v>144</v>
      </c>
      <c r="B47" s="13">
        <v>14.099999999999998</v>
      </c>
      <c r="C47" s="13">
        <v>5.0999999999999996</v>
      </c>
      <c r="D47" s="8">
        <v>77</v>
      </c>
      <c r="E47" t="s">
        <v>84</v>
      </c>
      <c r="F47" s="9" t="s">
        <v>24</v>
      </c>
      <c r="G47" s="8">
        <v>2</v>
      </c>
      <c r="H47" s="8">
        <v>8</v>
      </c>
      <c r="I47" s="15">
        <v>152.80000000000001</v>
      </c>
      <c r="J47" s="8">
        <v>163</v>
      </c>
      <c r="K47" s="8">
        <v>1</v>
      </c>
      <c r="L47" s="8">
        <v>76</v>
      </c>
      <c r="N47"/>
      <c r="O47"/>
    </row>
    <row r="48" spans="1:15" ht="12.75" x14ac:dyDescent="0.2">
      <c r="A48" s="11">
        <v>22</v>
      </c>
      <c r="B48" s="13">
        <v>15</v>
      </c>
      <c r="C48" s="13">
        <v>4.7</v>
      </c>
      <c r="D48" s="8">
        <v>79</v>
      </c>
      <c r="E48" t="s">
        <v>84</v>
      </c>
      <c r="F48" s="9" t="s">
        <v>24</v>
      </c>
      <c r="G48" s="8">
        <v>2</v>
      </c>
      <c r="H48" s="8">
        <v>7</v>
      </c>
      <c r="I48" s="15">
        <v>255.29999999999995</v>
      </c>
      <c r="J48" s="8">
        <v>189</v>
      </c>
      <c r="K48" s="8">
        <v>0</v>
      </c>
      <c r="L48" s="8">
        <v>72</v>
      </c>
      <c r="N48"/>
      <c r="O48"/>
    </row>
    <row r="49" spans="1:15" ht="12.75" x14ac:dyDescent="0.2">
      <c r="A49" s="11">
        <v>96</v>
      </c>
      <c r="B49" s="13">
        <v>16.399999999999999</v>
      </c>
      <c r="C49" s="13">
        <v>5.3</v>
      </c>
      <c r="D49" s="8">
        <v>81</v>
      </c>
      <c r="E49" t="s">
        <v>84</v>
      </c>
      <c r="F49" s="9" t="s">
        <v>24</v>
      </c>
      <c r="G49" s="8">
        <v>2</v>
      </c>
      <c r="H49" s="8">
        <v>11</v>
      </c>
      <c r="I49" s="15">
        <v>168.1</v>
      </c>
      <c r="J49" s="8">
        <v>270</v>
      </c>
      <c r="K49" s="8">
        <v>0</v>
      </c>
      <c r="L49" s="8">
        <v>64</v>
      </c>
      <c r="N49"/>
      <c r="O49"/>
    </row>
    <row r="50" spans="1:15" ht="12.75" x14ac:dyDescent="0.2">
      <c r="A50" s="11">
        <v>23</v>
      </c>
      <c r="B50" s="13">
        <v>10</v>
      </c>
      <c r="C50" s="13">
        <v>3.7</v>
      </c>
      <c r="D50" s="8">
        <v>44</v>
      </c>
      <c r="E50" t="s">
        <v>82</v>
      </c>
      <c r="F50" s="9" t="s">
        <v>24</v>
      </c>
      <c r="G50" s="8">
        <v>2</v>
      </c>
      <c r="H50" s="8">
        <v>7</v>
      </c>
      <c r="I50" s="15">
        <v>106.80000000000001</v>
      </c>
      <c r="J50" s="8">
        <v>84</v>
      </c>
      <c r="K50" s="8">
        <v>6</v>
      </c>
      <c r="L50" s="8">
        <v>137</v>
      </c>
      <c r="N50"/>
      <c r="O50"/>
    </row>
    <row r="51" spans="1:15" ht="12.75" x14ac:dyDescent="0.2">
      <c r="A51" s="11">
        <v>105</v>
      </c>
      <c r="B51" s="13">
        <v>7.5000000000000009</v>
      </c>
      <c r="C51" s="13">
        <v>3.5999999999999996</v>
      </c>
      <c r="D51" s="8">
        <v>48</v>
      </c>
      <c r="E51" t="s">
        <v>82</v>
      </c>
      <c r="F51" s="9" t="s">
        <v>24</v>
      </c>
      <c r="G51" s="8">
        <v>2</v>
      </c>
      <c r="H51" s="8">
        <v>10</v>
      </c>
      <c r="I51" s="15">
        <v>35.400000000000006</v>
      </c>
      <c r="J51" s="8">
        <v>113</v>
      </c>
      <c r="K51" s="8">
        <v>7</v>
      </c>
      <c r="L51" s="8">
        <v>160</v>
      </c>
      <c r="N51"/>
      <c r="O51"/>
    </row>
    <row r="52" spans="1:15" ht="12.75" x14ac:dyDescent="0.2">
      <c r="A52" s="11">
        <v>32</v>
      </c>
      <c r="B52" s="13">
        <v>11.3</v>
      </c>
      <c r="C52" s="13">
        <v>4.2</v>
      </c>
      <c r="D52" s="8">
        <v>54</v>
      </c>
      <c r="E52" t="s">
        <v>83</v>
      </c>
      <c r="F52" s="9" t="s">
        <v>24</v>
      </c>
      <c r="G52" s="8">
        <v>2</v>
      </c>
      <c r="H52" s="8">
        <v>6</v>
      </c>
      <c r="I52" s="15">
        <v>122.9</v>
      </c>
      <c r="J52" s="8">
        <v>201</v>
      </c>
      <c r="K52" s="8">
        <v>2</v>
      </c>
      <c r="L52" s="8">
        <v>93</v>
      </c>
      <c r="N52"/>
      <c r="O52"/>
    </row>
    <row r="53" spans="1:15" ht="12.75" x14ac:dyDescent="0.2">
      <c r="A53" s="11">
        <v>115</v>
      </c>
      <c r="B53" s="13">
        <v>19.2</v>
      </c>
      <c r="C53" s="13">
        <v>5</v>
      </c>
      <c r="D53" s="8">
        <v>82</v>
      </c>
      <c r="E53" t="s">
        <v>84</v>
      </c>
      <c r="F53" s="9" t="s">
        <v>24</v>
      </c>
      <c r="G53" s="8">
        <v>2</v>
      </c>
      <c r="H53" s="8">
        <v>5</v>
      </c>
      <c r="I53" s="15">
        <v>34.400000000000006</v>
      </c>
      <c r="J53" s="8">
        <v>284</v>
      </c>
      <c r="K53" s="8">
        <v>5</v>
      </c>
      <c r="L53" s="8">
        <v>129</v>
      </c>
      <c r="N53"/>
      <c r="O53"/>
    </row>
    <row r="54" spans="1:15" ht="12.75" x14ac:dyDescent="0.2">
      <c r="A54" s="11">
        <v>55</v>
      </c>
      <c r="B54" s="13">
        <v>5.4</v>
      </c>
      <c r="C54" s="13">
        <v>3.3</v>
      </c>
      <c r="D54" s="8">
        <v>34</v>
      </c>
      <c r="E54" t="s">
        <v>82</v>
      </c>
      <c r="F54" s="9" t="s">
        <v>24</v>
      </c>
      <c r="G54" s="8">
        <v>2</v>
      </c>
      <c r="H54" s="8">
        <v>11</v>
      </c>
      <c r="I54" s="15">
        <v>114.80000000000001</v>
      </c>
      <c r="J54" s="8">
        <v>100</v>
      </c>
      <c r="K54" s="8">
        <v>3</v>
      </c>
      <c r="L54" s="8">
        <v>112</v>
      </c>
      <c r="N54"/>
      <c r="O54"/>
    </row>
    <row r="55" spans="1:15" ht="12.75" x14ac:dyDescent="0.2">
      <c r="A55" s="11">
        <v>114</v>
      </c>
      <c r="B55" s="13">
        <v>6.1000000000000005</v>
      </c>
      <c r="C55" s="13">
        <v>3.5</v>
      </c>
      <c r="D55" s="8">
        <v>35</v>
      </c>
      <c r="E55" t="s">
        <v>82</v>
      </c>
      <c r="F55" s="9" t="s">
        <v>24</v>
      </c>
      <c r="G55" s="8">
        <v>2</v>
      </c>
      <c r="H55" s="8">
        <v>3</v>
      </c>
      <c r="I55" s="15">
        <v>155.20000000000002</v>
      </c>
      <c r="J55" s="8">
        <v>56</v>
      </c>
      <c r="K55" s="8">
        <v>1</v>
      </c>
      <c r="L55" s="8">
        <v>82</v>
      </c>
      <c r="N55"/>
      <c r="O55"/>
    </row>
    <row r="56" spans="1:15" ht="12.75" x14ac:dyDescent="0.2">
      <c r="A56" s="11">
        <v>54</v>
      </c>
      <c r="B56" s="13">
        <v>5</v>
      </c>
      <c r="C56" s="13">
        <v>3.4000000000000004</v>
      </c>
      <c r="D56" s="8">
        <v>37</v>
      </c>
      <c r="E56" t="s">
        <v>82</v>
      </c>
      <c r="F56" s="9" t="s">
        <v>24</v>
      </c>
      <c r="G56" s="8">
        <v>2</v>
      </c>
      <c r="H56" s="8">
        <v>3</v>
      </c>
      <c r="I56" s="15">
        <v>157.9</v>
      </c>
      <c r="J56" s="8">
        <v>92</v>
      </c>
      <c r="K56" s="8">
        <v>1</v>
      </c>
      <c r="L56" s="8">
        <v>78</v>
      </c>
      <c r="N56"/>
      <c r="O56"/>
    </row>
    <row r="57" spans="1:15" ht="12.75" x14ac:dyDescent="0.2">
      <c r="A57" s="11">
        <v>74</v>
      </c>
      <c r="B57" s="13">
        <v>6.6000000000000005</v>
      </c>
      <c r="C57" s="13">
        <v>3.5</v>
      </c>
      <c r="D57" s="8">
        <v>40</v>
      </c>
      <c r="E57" t="s">
        <v>82</v>
      </c>
      <c r="F57" s="9" t="s">
        <v>24</v>
      </c>
      <c r="G57" s="8">
        <v>2</v>
      </c>
      <c r="H57" s="8">
        <v>9</v>
      </c>
      <c r="I57" s="15">
        <v>178.10000000000002</v>
      </c>
      <c r="J57" s="8">
        <v>61</v>
      </c>
      <c r="K57" s="8">
        <v>0</v>
      </c>
      <c r="L57" s="8">
        <v>74</v>
      </c>
      <c r="N57"/>
      <c r="O57"/>
    </row>
    <row r="58" spans="1:15" ht="12.75" x14ac:dyDescent="0.2">
      <c r="A58" s="11">
        <v>84</v>
      </c>
      <c r="B58" s="13">
        <v>6.3</v>
      </c>
      <c r="C58" s="13">
        <v>3.5999999999999996</v>
      </c>
      <c r="D58" s="8">
        <v>42</v>
      </c>
      <c r="E58" t="s">
        <v>82</v>
      </c>
      <c r="F58" s="9" t="s">
        <v>24</v>
      </c>
      <c r="G58" s="8">
        <v>2</v>
      </c>
      <c r="H58" s="8">
        <v>15</v>
      </c>
      <c r="I58" s="15">
        <v>125.2</v>
      </c>
      <c r="J58" s="8">
        <v>59</v>
      </c>
      <c r="K58" s="8">
        <v>2</v>
      </c>
      <c r="L58" s="8">
        <v>104</v>
      </c>
      <c r="N58"/>
      <c r="O58"/>
    </row>
    <row r="59" spans="1:15" ht="12.75" x14ac:dyDescent="0.2">
      <c r="A59" s="11">
        <v>104</v>
      </c>
      <c r="B59" s="13">
        <v>6.5000000000000009</v>
      </c>
      <c r="C59" s="13">
        <v>3.5999999999999996</v>
      </c>
      <c r="D59" s="8">
        <v>42</v>
      </c>
      <c r="E59" t="s">
        <v>82</v>
      </c>
      <c r="F59" s="9" t="s">
        <v>24</v>
      </c>
      <c r="G59" s="8">
        <v>2</v>
      </c>
      <c r="H59" s="8">
        <v>3</v>
      </c>
      <c r="I59" s="15">
        <v>39.300000000000004</v>
      </c>
      <c r="J59" s="8">
        <v>65</v>
      </c>
      <c r="K59" s="8">
        <v>5</v>
      </c>
      <c r="L59" s="8">
        <v>142</v>
      </c>
      <c r="N59"/>
      <c r="O59"/>
    </row>
    <row r="60" spans="1:15" ht="12.75" x14ac:dyDescent="0.2">
      <c r="A60" s="11">
        <v>5</v>
      </c>
      <c r="B60" s="13">
        <v>5.8</v>
      </c>
      <c r="C60" s="13">
        <v>3.7</v>
      </c>
      <c r="D60" s="8">
        <v>44</v>
      </c>
      <c r="E60" t="s">
        <v>82</v>
      </c>
      <c r="F60" s="9" t="s">
        <v>24</v>
      </c>
      <c r="G60" s="8">
        <v>2</v>
      </c>
      <c r="H60" s="8">
        <v>14</v>
      </c>
      <c r="I60" s="15">
        <v>241.7</v>
      </c>
      <c r="J60" s="8">
        <v>100</v>
      </c>
      <c r="K60" s="8">
        <v>0</v>
      </c>
      <c r="L60" s="8">
        <v>64</v>
      </c>
      <c r="N60"/>
      <c r="O60"/>
    </row>
    <row r="61" spans="1:15" ht="12.75" x14ac:dyDescent="0.2">
      <c r="A61" s="11">
        <v>89</v>
      </c>
      <c r="B61" s="13">
        <v>5.6000000000000005</v>
      </c>
      <c r="C61" s="13">
        <v>3.5</v>
      </c>
      <c r="D61" s="8">
        <v>44</v>
      </c>
      <c r="E61" t="s">
        <v>82</v>
      </c>
      <c r="F61" s="9" t="s">
        <v>24</v>
      </c>
      <c r="G61" s="8">
        <v>2</v>
      </c>
      <c r="H61" s="8">
        <v>3</v>
      </c>
      <c r="I61" s="15">
        <v>135.20000000000002</v>
      </c>
      <c r="J61" s="8">
        <v>89</v>
      </c>
      <c r="K61" s="8">
        <v>2</v>
      </c>
      <c r="L61" s="8">
        <v>92</v>
      </c>
      <c r="N61"/>
      <c r="O61"/>
    </row>
    <row r="62" spans="1:15" ht="12.75" x14ac:dyDescent="0.2">
      <c r="A62" s="11">
        <v>118</v>
      </c>
      <c r="B62" s="13">
        <v>5.7</v>
      </c>
      <c r="C62" s="13">
        <v>3.5</v>
      </c>
      <c r="D62" s="8">
        <v>44</v>
      </c>
      <c r="E62" t="s">
        <v>82</v>
      </c>
      <c r="F62" s="9" t="s">
        <v>24</v>
      </c>
      <c r="G62" s="8">
        <v>2</v>
      </c>
      <c r="H62" s="8">
        <v>17</v>
      </c>
      <c r="I62" s="15">
        <v>50</v>
      </c>
      <c r="J62" s="8">
        <v>97</v>
      </c>
      <c r="K62" s="8">
        <v>3</v>
      </c>
      <c r="L62" s="8">
        <v>103</v>
      </c>
      <c r="N62"/>
      <c r="O62"/>
    </row>
    <row r="63" spans="1:15" ht="12.75" x14ac:dyDescent="0.2">
      <c r="A63" s="11">
        <v>145</v>
      </c>
      <c r="B63" s="13">
        <v>6.1000000000000005</v>
      </c>
      <c r="C63" s="13">
        <v>3.7</v>
      </c>
      <c r="D63" s="8">
        <v>44</v>
      </c>
      <c r="E63" t="s">
        <v>82</v>
      </c>
      <c r="F63" s="9" t="s">
        <v>24</v>
      </c>
      <c r="G63" s="8">
        <v>2</v>
      </c>
      <c r="H63" s="8">
        <v>2</v>
      </c>
      <c r="I63" s="15">
        <v>173.3</v>
      </c>
      <c r="J63" s="8">
        <v>106</v>
      </c>
      <c r="K63" s="8">
        <v>3</v>
      </c>
      <c r="L63" s="8">
        <v>107</v>
      </c>
      <c r="N63"/>
      <c r="O63"/>
    </row>
    <row r="64" spans="1:15" ht="12.75" x14ac:dyDescent="0.2">
      <c r="A64" s="11">
        <v>41</v>
      </c>
      <c r="B64" s="13">
        <v>7.2</v>
      </c>
      <c r="C64" s="13">
        <v>3.5999999999999996</v>
      </c>
      <c r="D64" s="8">
        <v>46</v>
      </c>
      <c r="E64" t="s">
        <v>82</v>
      </c>
      <c r="F64" s="9" t="s">
        <v>24</v>
      </c>
      <c r="G64" s="8">
        <v>2</v>
      </c>
      <c r="H64" s="8">
        <v>12</v>
      </c>
      <c r="I64" s="15">
        <v>110.9</v>
      </c>
      <c r="J64" s="8">
        <v>87</v>
      </c>
      <c r="K64" s="8">
        <v>3</v>
      </c>
      <c r="L64" s="8">
        <v>102</v>
      </c>
      <c r="N64"/>
      <c r="O64"/>
    </row>
    <row r="65" spans="1:15" ht="12.75" x14ac:dyDescent="0.2">
      <c r="A65" s="11">
        <v>108</v>
      </c>
      <c r="B65" s="13">
        <v>8.8999999999999986</v>
      </c>
      <c r="C65" s="13">
        <v>3.7</v>
      </c>
      <c r="D65" s="8">
        <v>46</v>
      </c>
      <c r="E65" t="s">
        <v>82</v>
      </c>
      <c r="F65" s="9" t="s">
        <v>24</v>
      </c>
      <c r="G65" s="8">
        <v>2</v>
      </c>
      <c r="H65" s="8">
        <v>3</v>
      </c>
      <c r="I65" s="15">
        <v>128.70000000000002</v>
      </c>
      <c r="J65" s="8">
        <v>122</v>
      </c>
      <c r="K65" s="8">
        <v>1</v>
      </c>
      <c r="L65" s="8">
        <v>78</v>
      </c>
      <c r="N65"/>
      <c r="O65"/>
    </row>
    <row r="66" spans="1:15" ht="12.75" x14ac:dyDescent="0.2">
      <c r="A66" s="11">
        <v>127</v>
      </c>
      <c r="B66" s="13">
        <v>6.8999999999999995</v>
      </c>
      <c r="C66" s="13">
        <v>3.5</v>
      </c>
      <c r="D66" s="8">
        <v>46</v>
      </c>
      <c r="E66" t="s">
        <v>82</v>
      </c>
      <c r="F66" s="9" t="s">
        <v>24</v>
      </c>
      <c r="G66" s="8">
        <v>2</v>
      </c>
      <c r="H66" s="8">
        <v>9</v>
      </c>
      <c r="I66" s="15">
        <v>146.9</v>
      </c>
      <c r="J66" s="8">
        <v>71</v>
      </c>
      <c r="K66" s="8">
        <v>2</v>
      </c>
      <c r="L66" s="8">
        <v>82</v>
      </c>
      <c r="N66"/>
      <c r="O66"/>
    </row>
    <row r="67" spans="1:15" ht="12.75" x14ac:dyDescent="0.2">
      <c r="A67" s="11">
        <v>39</v>
      </c>
      <c r="B67" s="13">
        <v>12.7</v>
      </c>
      <c r="C67" s="13">
        <v>4.0999999999999996</v>
      </c>
      <c r="D67" s="8">
        <v>47</v>
      </c>
      <c r="E67" t="s">
        <v>82</v>
      </c>
      <c r="F67" s="9" t="s">
        <v>24</v>
      </c>
      <c r="G67" s="8">
        <v>2</v>
      </c>
      <c r="H67" s="8">
        <v>8</v>
      </c>
      <c r="I67" s="15">
        <v>172.5</v>
      </c>
      <c r="J67" s="8">
        <v>139</v>
      </c>
      <c r="K67" s="8">
        <v>0</v>
      </c>
      <c r="L67" s="8">
        <v>64</v>
      </c>
      <c r="N67"/>
      <c r="O67"/>
    </row>
    <row r="68" spans="1:15" ht="12.75" x14ac:dyDescent="0.2">
      <c r="A68" s="11">
        <v>47</v>
      </c>
      <c r="B68" s="13">
        <v>10.3</v>
      </c>
      <c r="C68" s="13">
        <v>4.2</v>
      </c>
      <c r="D68" s="8">
        <v>49</v>
      </c>
      <c r="E68" t="s">
        <v>82</v>
      </c>
      <c r="F68" s="9" t="s">
        <v>24</v>
      </c>
      <c r="G68" s="8">
        <v>2</v>
      </c>
      <c r="H68" s="8">
        <v>3</v>
      </c>
      <c r="I68" s="15">
        <v>280.5</v>
      </c>
      <c r="J68" s="8">
        <v>134</v>
      </c>
      <c r="K68" s="8">
        <v>1</v>
      </c>
      <c r="L68" s="8">
        <v>76</v>
      </c>
      <c r="N68"/>
      <c r="O68"/>
    </row>
    <row r="69" spans="1:15" ht="12.75" x14ac:dyDescent="0.2">
      <c r="A69" s="11">
        <v>51</v>
      </c>
      <c r="B69" s="13">
        <v>9.1000000000000014</v>
      </c>
      <c r="C69" s="13">
        <v>4</v>
      </c>
      <c r="D69" s="8">
        <v>49</v>
      </c>
      <c r="E69" t="s">
        <v>82</v>
      </c>
      <c r="F69" s="9" t="s">
        <v>24</v>
      </c>
      <c r="G69" s="8">
        <v>2</v>
      </c>
      <c r="H69" s="8">
        <v>8</v>
      </c>
      <c r="I69" s="15">
        <v>226.79999999999998</v>
      </c>
      <c r="J69" s="8">
        <v>63</v>
      </c>
      <c r="K69" s="8">
        <v>0</v>
      </c>
      <c r="L69" s="8">
        <v>64</v>
      </c>
      <c r="N69"/>
      <c r="O69"/>
    </row>
    <row r="70" spans="1:15" ht="12.75" x14ac:dyDescent="0.2">
      <c r="A70" s="11">
        <v>70</v>
      </c>
      <c r="B70" s="13">
        <v>10</v>
      </c>
      <c r="C70" s="13">
        <v>4.3</v>
      </c>
      <c r="D70" s="8">
        <v>49</v>
      </c>
      <c r="E70" t="s">
        <v>82</v>
      </c>
      <c r="F70" s="9" t="s">
        <v>24</v>
      </c>
      <c r="G70" s="8">
        <v>2</v>
      </c>
      <c r="H70" s="8">
        <v>1</v>
      </c>
      <c r="I70" s="15">
        <v>141.1</v>
      </c>
      <c r="J70" s="8">
        <v>187</v>
      </c>
      <c r="K70" s="8">
        <v>2</v>
      </c>
      <c r="L70" s="8">
        <v>90</v>
      </c>
      <c r="N70"/>
      <c r="O70"/>
    </row>
    <row r="71" spans="1:15" ht="12.75" x14ac:dyDescent="0.2">
      <c r="A71" s="11">
        <v>98</v>
      </c>
      <c r="B71" s="13">
        <v>7.0000000000000009</v>
      </c>
      <c r="C71" s="13">
        <v>3.7</v>
      </c>
      <c r="D71" s="8">
        <v>49</v>
      </c>
      <c r="E71" t="s">
        <v>82</v>
      </c>
      <c r="F71" s="9" t="s">
        <v>24</v>
      </c>
      <c r="G71" s="8">
        <v>2</v>
      </c>
      <c r="H71" s="8">
        <v>2</v>
      </c>
      <c r="I71" s="15">
        <v>76.5</v>
      </c>
      <c r="J71" s="8">
        <v>74</v>
      </c>
      <c r="K71" s="8">
        <v>3</v>
      </c>
      <c r="L71" s="8">
        <v>92</v>
      </c>
      <c r="N71"/>
      <c r="O71"/>
    </row>
    <row r="72" spans="1:15" ht="12.75" x14ac:dyDescent="0.2">
      <c r="A72" s="11">
        <v>130</v>
      </c>
      <c r="B72" s="13">
        <v>4.8</v>
      </c>
      <c r="C72" s="13">
        <v>3.3</v>
      </c>
      <c r="D72" s="8">
        <v>51</v>
      </c>
      <c r="E72" t="s">
        <v>83</v>
      </c>
      <c r="F72" s="9" t="s">
        <v>24</v>
      </c>
      <c r="G72" s="8">
        <v>2</v>
      </c>
      <c r="H72" s="8">
        <v>16</v>
      </c>
      <c r="I72" s="15">
        <v>76.5</v>
      </c>
      <c r="J72" s="8">
        <v>88</v>
      </c>
      <c r="K72" s="8">
        <v>4</v>
      </c>
      <c r="L72" s="8">
        <v>128</v>
      </c>
      <c r="N72"/>
      <c r="O72"/>
    </row>
    <row r="73" spans="1:15" ht="12.75" x14ac:dyDescent="0.2">
      <c r="A73" s="11">
        <v>21</v>
      </c>
      <c r="B73" s="13">
        <v>9.3000000000000007</v>
      </c>
      <c r="C73" s="13">
        <v>4.0999999999999996</v>
      </c>
      <c r="D73" s="8">
        <v>58</v>
      </c>
      <c r="E73" t="s">
        <v>83</v>
      </c>
      <c r="F73" s="9" t="s">
        <v>24</v>
      </c>
      <c r="G73" s="8">
        <v>2</v>
      </c>
      <c r="H73" s="8">
        <v>2</v>
      </c>
      <c r="I73" s="15">
        <v>42.8</v>
      </c>
      <c r="J73" s="8">
        <v>132</v>
      </c>
      <c r="K73" s="8">
        <v>6</v>
      </c>
      <c r="L73" s="8">
        <v>160</v>
      </c>
      <c r="N73"/>
      <c r="O73"/>
    </row>
    <row r="74" spans="1:15" ht="12.75" x14ac:dyDescent="0.2">
      <c r="A74" s="11">
        <v>116</v>
      </c>
      <c r="B74" s="13">
        <v>10.899999999999999</v>
      </c>
      <c r="C74" s="13">
        <v>3.9000000000000004</v>
      </c>
      <c r="D74" s="8">
        <v>58</v>
      </c>
      <c r="E74" t="s">
        <v>83</v>
      </c>
      <c r="F74" s="9" t="s">
        <v>24</v>
      </c>
      <c r="G74" s="8">
        <v>2</v>
      </c>
      <c r="H74" s="8">
        <v>5</v>
      </c>
      <c r="I74" s="15">
        <v>116.80000000000001</v>
      </c>
      <c r="J74" s="8">
        <v>153</v>
      </c>
      <c r="K74" s="8">
        <v>4</v>
      </c>
      <c r="L74" s="8">
        <v>132</v>
      </c>
      <c r="N74"/>
      <c r="O74"/>
    </row>
    <row r="75" spans="1:15" ht="12.75" x14ac:dyDescent="0.2">
      <c r="A75" s="11">
        <v>4</v>
      </c>
      <c r="B75" s="13">
        <v>16.399999999999999</v>
      </c>
      <c r="C75" s="13">
        <v>4.3</v>
      </c>
      <c r="D75" s="8">
        <v>59</v>
      </c>
      <c r="E75" t="s">
        <v>83</v>
      </c>
      <c r="F75" s="9" t="s">
        <v>24</v>
      </c>
      <c r="G75" s="8">
        <v>2</v>
      </c>
      <c r="H75" s="8">
        <v>6</v>
      </c>
      <c r="I75" s="15">
        <v>164.10000000000002</v>
      </c>
      <c r="J75" s="8">
        <v>275</v>
      </c>
      <c r="K75" s="8">
        <v>1</v>
      </c>
      <c r="L75" s="8">
        <v>77</v>
      </c>
      <c r="N75"/>
      <c r="O75"/>
    </row>
    <row r="76" spans="1:15" ht="12.75" x14ac:dyDescent="0.2">
      <c r="A76" s="11">
        <v>62</v>
      </c>
      <c r="B76" s="13">
        <v>13.8</v>
      </c>
      <c r="C76" s="13">
        <v>4.7</v>
      </c>
      <c r="D76" s="8">
        <v>60</v>
      </c>
      <c r="E76" t="s">
        <v>83</v>
      </c>
      <c r="F76" s="9" t="s">
        <v>24</v>
      </c>
      <c r="G76" s="8">
        <v>2</v>
      </c>
      <c r="H76" s="8">
        <v>12</v>
      </c>
      <c r="I76" s="15">
        <v>173.00000000000003</v>
      </c>
      <c r="J76" s="8">
        <v>168</v>
      </c>
      <c r="K76" s="8">
        <v>1</v>
      </c>
      <c r="L76" s="8">
        <v>83</v>
      </c>
      <c r="N76"/>
      <c r="O76"/>
    </row>
    <row r="77" spans="1:15" ht="12.75" x14ac:dyDescent="0.2">
      <c r="A77" s="11">
        <v>122</v>
      </c>
      <c r="B77" s="13">
        <v>18.599999999999998</v>
      </c>
      <c r="C77" s="13">
        <v>5</v>
      </c>
      <c r="D77" s="8">
        <v>72</v>
      </c>
      <c r="E77" t="s">
        <v>83</v>
      </c>
      <c r="F77" s="9" t="s">
        <v>24</v>
      </c>
      <c r="G77" s="8">
        <v>2</v>
      </c>
      <c r="H77" s="8">
        <v>6</v>
      </c>
      <c r="I77" s="15">
        <v>40</v>
      </c>
      <c r="J77" s="8">
        <v>272</v>
      </c>
      <c r="K77" s="8">
        <v>5</v>
      </c>
      <c r="L77" s="8">
        <v>129</v>
      </c>
      <c r="N77"/>
      <c r="O77"/>
    </row>
    <row r="78" spans="1:15" ht="12.75" x14ac:dyDescent="0.2">
      <c r="A78" s="11">
        <v>136</v>
      </c>
      <c r="B78" s="13">
        <v>9.8999999999999986</v>
      </c>
      <c r="C78" s="13">
        <v>4.7</v>
      </c>
      <c r="D78" s="8">
        <v>75</v>
      </c>
      <c r="E78" t="s">
        <v>84</v>
      </c>
      <c r="F78" s="9" t="s">
        <v>24</v>
      </c>
      <c r="G78" s="8">
        <v>2</v>
      </c>
      <c r="H78" s="8">
        <v>14</v>
      </c>
      <c r="I78" s="15">
        <v>115.7</v>
      </c>
      <c r="J78" s="8">
        <v>190</v>
      </c>
      <c r="K78" s="8">
        <v>5</v>
      </c>
      <c r="L78" s="8">
        <v>139</v>
      </c>
      <c r="N78"/>
      <c r="O78"/>
    </row>
    <row r="79" spans="1:15" ht="12.75" x14ac:dyDescent="0.2">
      <c r="A79" s="11">
        <v>46</v>
      </c>
      <c r="B79" s="13">
        <v>13</v>
      </c>
      <c r="C79" s="13">
        <v>5.3</v>
      </c>
      <c r="D79" s="8">
        <v>84</v>
      </c>
      <c r="E79" t="s">
        <v>84</v>
      </c>
      <c r="F79" s="9" t="s">
        <v>24</v>
      </c>
      <c r="G79" s="8">
        <v>2</v>
      </c>
      <c r="H79" s="8">
        <v>1</v>
      </c>
      <c r="I79" s="15">
        <v>223.69999999999996</v>
      </c>
      <c r="J79" s="8">
        <v>152</v>
      </c>
      <c r="K79" s="8">
        <v>1</v>
      </c>
      <c r="L79" s="8">
        <v>78</v>
      </c>
      <c r="N79"/>
      <c r="O79"/>
    </row>
    <row r="80" spans="1:15" ht="12.75" x14ac:dyDescent="0.2">
      <c r="A80" s="11">
        <v>17</v>
      </c>
      <c r="B80" s="13">
        <v>17.7</v>
      </c>
      <c r="C80" s="13">
        <v>5.5</v>
      </c>
      <c r="D80" s="8">
        <v>92</v>
      </c>
      <c r="E80" t="s">
        <v>84</v>
      </c>
      <c r="F80" s="9" t="s">
        <v>24</v>
      </c>
      <c r="G80" s="8">
        <v>2</v>
      </c>
      <c r="H80" s="8">
        <v>8</v>
      </c>
      <c r="I80" s="15">
        <v>155.70000000000002</v>
      </c>
      <c r="J80" s="8">
        <v>357</v>
      </c>
      <c r="K80" s="8">
        <v>1</v>
      </c>
      <c r="L80" s="8">
        <v>77</v>
      </c>
      <c r="N80"/>
      <c r="O80"/>
    </row>
    <row r="81" spans="1:15" ht="12.75" x14ac:dyDescent="0.2">
      <c r="A81" s="11">
        <v>33</v>
      </c>
      <c r="B81" s="13">
        <v>6.2</v>
      </c>
      <c r="C81" s="13">
        <v>3.5</v>
      </c>
      <c r="D81" s="8">
        <v>37</v>
      </c>
      <c r="E81" t="s">
        <v>82</v>
      </c>
      <c r="F81" s="9" t="s">
        <v>24</v>
      </c>
      <c r="G81" s="8">
        <v>2</v>
      </c>
      <c r="H81" s="8">
        <v>2</v>
      </c>
      <c r="I81" s="15">
        <v>144.9</v>
      </c>
      <c r="J81" s="8">
        <v>57</v>
      </c>
      <c r="K81" s="8">
        <v>0</v>
      </c>
      <c r="L81" s="8">
        <v>64</v>
      </c>
      <c r="N81"/>
      <c r="O81"/>
    </row>
    <row r="82" spans="1:15" ht="12.75" x14ac:dyDescent="0.2">
      <c r="A82" s="11">
        <v>36</v>
      </c>
      <c r="B82" s="13">
        <v>5.6000000000000005</v>
      </c>
      <c r="C82" s="13">
        <v>3.5</v>
      </c>
      <c r="D82" s="8">
        <v>37</v>
      </c>
      <c r="E82" t="s">
        <v>82</v>
      </c>
      <c r="F82" s="9" t="s">
        <v>24</v>
      </c>
      <c r="G82" s="8">
        <v>2</v>
      </c>
      <c r="H82" s="8">
        <v>11</v>
      </c>
      <c r="I82" s="15">
        <v>124.30000000000001</v>
      </c>
      <c r="J82" s="8">
        <v>105</v>
      </c>
      <c r="K82" s="8">
        <v>1</v>
      </c>
      <c r="L82" s="8">
        <v>88</v>
      </c>
      <c r="N82"/>
      <c r="O82"/>
    </row>
    <row r="83" spans="1:15" ht="12.75" x14ac:dyDescent="0.2">
      <c r="A83" s="11">
        <v>141</v>
      </c>
      <c r="B83" s="13">
        <v>4.8</v>
      </c>
      <c r="C83" s="13">
        <v>3.4000000000000004</v>
      </c>
      <c r="D83" s="8">
        <v>37</v>
      </c>
      <c r="E83" t="s">
        <v>82</v>
      </c>
      <c r="F83" s="9" t="s">
        <v>24</v>
      </c>
      <c r="G83" s="8">
        <v>2</v>
      </c>
      <c r="H83" s="8">
        <v>1</v>
      </c>
      <c r="I83" s="15">
        <v>38.4</v>
      </c>
      <c r="J83" s="8">
        <v>58</v>
      </c>
      <c r="K83" s="8">
        <v>5</v>
      </c>
      <c r="L83" s="8">
        <v>129</v>
      </c>
      <c r="N83"/>
      <c r="O83"/>
    </row>
    <row r="84" spans="1:15" ht="12.75" x14ac:dyDescent="0.2">
      <c r="A84" s="11">
        <v>133</v>
      </c>
      <c r="B84" s="13">
        <v>6.0000000000000009</v>
      </c>
      <c r="C84" s="13">
        <v>3.8</v>
      </c>
      <c r="D84" s="8">
        <v>39</v>
      </c>
      <c r="E84" t="s">
        <v>82</v>
      </c>
      <c r="F84" s="9" t="s">
        <v>24</v>
      </c>
      <c r="G84" s="8">
        <v>2</v>
      </c>
      <c r="H84" s="8">
        <v>16</v>
      </c>
      <c r="I84" s="15">
        <v>175.00000000000003</v>
      </c>
      <c r="J84" s="8">
        <v>114</v>
      </c>
      <c r="K84" s="8">
        <v>2</v>
      </c>
      <c r="L84" s="8">
        <v>89</v>
      </c>
      <c r="N84"/>
      <c r="O84"/>
    </row>
    <row r="85" spans="1:15" ht="12.75" x14ac:dyDescent="0.2">
      <c r="A85" s="11">
        <v>40</v>
      </c>
      <c r="B85" s="19">
        <v>4.1000000000000005</v>
      </c>
      <c r="C85" s="19">
        <v>3.5999999999999996</v>
      </c>
      <c r="D85" s="2">
        <v>41</v>
      </c>
      <c r="E85" t="s">
        <v>82</v>
      </c>
      <c r="F85" s="9" t="s">
        <v>24</v>
      </c>
      <c r="G85" s="8">
        <v>2</v>
      </c>
      <c r="H85" s="2">
        <v>1</v>
      </c>
      <c r="I85" s="21">
        <v>28.700000000000003</v>
      </c>
      <c r="J85" s="2">
        <v>65</v>
      </c>
      <c r="K85" s="2">
        <v>6</v>
      </c>
      <c r="L85" s="2">
        <v>142</v>
      </c>
      <c r="N85"/>
      <c r="O85"/>
    </row>
    <row r="86" spans="1:15" ht="12.75" x14ac:dyDescent="0.2">
      <c r="A86" s="11">
        <v>63</v>
      </c>
      <c r="B86" s="13">
        <v>5.8</v>
      </c>
      <c r="C86" s="13">
        <v>3.5</v>
      </c>
      <c r="D86" s="8">
        <v>43</v>
      </c>
      <c r="E86" t="s">
        <v>82</v>
      </c>
      <c r="F86" s="9" t="s">
        <v>24</v>
      </c>
      <c r="G86" s="8">
        <v>2</v>
      </c>
      <c r="H86" s="8">
        <v>2</v>
      </c>
      <c r="I86" s="15">
        <v>80.100000000000009</v>
      </c>
      <c r="J86" s="8">
        <v>99</v>
      </c>
      <c r="K86" s="8">
        <v>4</v>
      </c>
      <c r="L86" s="8">
        <v>112</v>
      </c>
      <c r="N86"/>
      <c r="O86"/>
    </row>
    <row r="87" spans="1:15" ht="12.75" x14ac:dyDescent="0.2">
      <c r="A87" s="11">
        <v>19</v>
      </c>
      <c r="B87" s="13">
        <v>6.2</v>
      </c>
      <c r="C87" s="13">
        <v>3.5999999999999996</v>
      </c>
      <c r="D87" s="8">
        <v>44</v>
      </c>
      <c r="E87" t="s">
        <v>82</v>
      </c>
      <c r="F87" s="9" t="s">
        <v>24</v>
      </c>
      <c r="G87" s="8">
        <v>2</v>
      </c>
      <c r="H87" s="8">
        <v>11</v>
      </c>
      <c r="I87" s="15">
        <v>126.9</v>
      </c>
      <c r="J87" s="8">
        <v>54</v>
      </c>
      <c r="K87" s="8">
        <v>1</v>
      </c>
      <c r="L87" s="8">
        <v>82</v>
      </c>
      <c r="N87"/>
      <c r="O87"/>
    </row>
    <row r="88" spans="1:15" ht="12.75" x14ac:dyDescent="0.2">
      <c r="A88" s="11">
        <v>121</v>
      </c>
      <c r="B88" s="13">
        <v>5.4</v>
      </c>
      <c r="C88" s="13">
        <v>3.5999999999999996</v>
      </c>
      <c r="D88" s="8">
        <v>49</v>
      </c>
      <c r="E88" t="s">
        <v>82</v>
      </c>
      <c r="F88" s="9" t="s">
        <v>124</v>
      </c>
      <c r="G88" s="8">
        <v>3</v>
      </c>
      <c r="H88" s="8">
        <v>3</v>
      </c>
      <c r="I88" s="15">
        <v>39.200000000000003</v>
      </c>
      <c r="J88" s="8">
        <v>101</v>
      </c>
      <c r="K88" s="8">
        <v>5</v>
      </c>
      <c r="L88" s="8">
        <v>124</v>
      </c>
      <c r="N88"/>
      <c r="O88"/>
    </row>
    <row r="89" spans="1:15" ht="12.75" x14ac:dyDescent="0.2">
      <c r="A89" s="11">
        <v>37</v>
      </c>
      <c r="B89" s="13">
        <v>8.6999999999999993</v>
      </c>
      <c r="C89" s="13">
        <v>4</v>
      </c>
      <c r="D89" s="8">
        <v>51</v>
      </c>
      <c r="E89" t="s">
        <v>83</v>
      </c>
      <c r="F89" s="9" t="s">
        <v>124</v>
      </c>
      <c r="G89" s="8">
        <v>3</v>
      </c>
      <c r="H89" s="8">
        <v>14</v>
      </c>
      <c r="I89" s="15">
        <v>43.6</v>
      </c>
      <c r="J89" s="8">
        <v>69</v>
      </c>
      <c r="K89" s="8">
        <v>4</v>
      </c>
      <c r="L89" s="8">
        <v>112</v>
      </c>
      <c r="N89"/>
      <c r="O89"/>
    </row>
    <row r="90" spans="1:15" ht="12.75" x14ac:dyDescent="0.2">
      <c r="A90" s="11">
        <v>53</v>
      </c>
      <c r="B90" s="13">
        <v>7.7</v>
      </c>
      <c r="C90" s="13">
        <v>4.2</v>
      </c>
      <c r="D90" s="8">
        <v>55</v>
      </c>
      <c r="E90" t="s">
        <v>83</v>
      </c>
      <c r="F90" s="9" t="s">
        <v>124</v>
      </c>
      <c r="G90" s="8">
        <v>3</v>
      </c>
      <c r="H90" s="8">
        <v>20</v>
      </c>
      <c r="I90" s="15">
        <v>100.30000000000001</v>
      </c>
      <c r="J90" s="8">
        <v>140</v>
      </c>
      <c r="K90" s="8">
        <v>3</v>
      </c>
      <c r="L90" s="8">
        <v>103</v>
      </c>
      <c r="N90"/>
      <c r="O90"/>
    </row>
    <row r="91" spans="1:15" ht="12.75" x14ac:dyDescent="0.2">
      <c r="A91" s="11">
        <v>31</v>
      </c>
      <c r="B91" s="13">
        <v>9.3999999999999986</v>
      </c>
      <c r="C91" s="13">
        <v>4.3</v>
      </c>
      <c r="D91" s="8">
        <v>63</v>
      </c>
      <c r="E91" t="s">
        <v>83</v>
      </c>
      <c r="F91" s="9" t="s">
        <v>124</v>
      </c>
      <c r="G91" s="8">
        <v>3</v>
      </c>
      <c r="H91" s="8">
        <v>13</v>
      </c>
      <c r="I91" s="15">
        <v>130.50000000000003</v>
      </c>
      <c r="J91" s="8">
        <v>185</v>
      </c>
      <c r="K91" s="8">
        <v>0</v>
      </c>
      <c r="L91" s="8">
        <v>64</v>
      </c>
      <c r="N91"/>
      <c r="O91"/>
    </row>
    <row r="92" spans="1:15" ht="12.75" x14ac:dyDescent="0.2">
      <c r="A92" s="11">
        <v>140</v>
      </c>
      <c r="B92" s="13">
        <v>11</v>
      </c>
      <c r="C92" s="13">
        <v>4.5999999999999996</v>
      </c>
      <c r="D92" s="8">
        <v>63</v>
      </c>
      <c r="E92" t="s">
        <v>83</v>
      </c>
      <c r="F92" s="9" t="s">
        <v>124</v>
      </c>
      <c r="G92" s="8">
        <v>3</v>
      </c>
      <c r="H92" s="8">
        <v>12</v>
      </c>
      <c r="I92" s="15">
        <v>168.5</v>
      </c>
      <c r="J92" s="8">
        <v>197</v>
      </c>
      <c r="K92" s="8">
        <v>1</v>
      </c>
      <c r="L92" s="8">
        <v>77</v>
      </c>
      <c r="N92"/>
      <c r="O92"/>
    </row>
    <row r="93" spans="1:15" ht="12.75" x14ac:dyDescent="0.2">
      <c r="A93" s="11">
        <v>56</v>
      </c>
      <c r="B93" s="13">
        <v>9.5</v>
      </c>
      <c r="C93" s="13">
        <v>4.3</v>
      </c>
      <c r="D93" s="8">
        <v>65</v>
      </c>
      <c r="E93" t="s">
        <v>83</v>
      </c>
      <c r="F93" s="9" t="s">
        <v>124</v>
      </c>
      <c r="G93" s="8">
        <v>3</v>
      </c>
      <c r="H93" s="8">
        <v>3</v>
      </c>
      <c r="I93" s="15">
        <v>176.5</v>
      </c>
      <c r="J93" s="8">
        <v>127</v>
      </c>
      <c r="K93" s="8">
        <v>1</v>
      </c>
      <c r="L93" s="8">
        <v>76</v>
      </c>
      <c r="N93"/>
      <c r="O93"/>
    </row>
    <row r="94" spans="1:15" ht="12.75" x14ac:dyDescent="0.2">
      <c r="A94" s="11">
        <v>79</v>
      </c>
      <c r="B94" s="13">
        <v>12.2</v>
      </c>
      <c r="C94" s="13">
        <v>4.7</v>
      </c>
      <c r="D94" s="8">
        <v>67</v>
      </c>
      <c r="E94" t="s">
        <v>83</v>
      </c>
      <c r="F94" s="9" t="s">
        <v>124</v>
      </c>
      <c r="G94" s="8">
        <v>3</v>
      </c>
      <c r="H94" s="8">
        <v>17</v>
      </c>
      <c r="I94" s="15">
        <v>129.30000000000001</v>
      </c>
      <c r="J94" s="8">
        <v>163</v>
      </c>
      <c r="K94" s="8">
        <v>0</v>
      </c>
      <c r="L94" s="8">
        <v>70</v>
      </c>
      <c r="N94"/>
      <c r="O94"/>
    </row>
    <row r="95" spans="1:15" ht="12.75" x14ac:dyDescent="0.2">
      <c r="A95" s="11">
        <v>107</v>
      </c>
      <c r="B95" s="13">
        <v>13</v>
      </c>
      <c r="C95" s="13">
        <v>5</v>
      </c>
      <c r="D95" s="8">
        <v>67</v>
      </c>
      <c r="E95" t="s">
        <v>83</v>
      </c>
      <c r="F95" s="9" t="s">
        <v>124</v>
      </c>
      <c r="G95" s="8">
        <v>3</v>
      </c>
      <c r="H95" s="8">
        <v>5</v>
      </c>
      <c r="I95" s="15">
        <v>219.59999999999997</v>
      </c>
      <c r="J95" s="8">
        <v>237</v>
      </c>
      <c r="K95" s="8">
        <v>2</v>
      </c>
      <c r="L95" s="8">
        <v>70</v>
      </c>
      <c r="N95"/>
      <c r="O95"/>
    </row>
    <row r="96" spans="1:15" ht="12.75" x14ac:dyDescent="0.2">
      <c r="A96" s="11">
        <v>14</v>
      </c>
      <c r="B96" s="13">
        <v>7.3</v>
      </c>
      <c r="C96" s="13">
        <v>5</v>
      </c>
      <c r="D96" s="8">
        <v>71</v>
      </c>
      <c r="E96" t="s">
        <v>83</v>
      </c>
      <c r="F96" s="9" t="s">
        <v>124</v>
      </c>
      <c r="G96" s="8">
        <v>3</v>
      </c>
      <c r="H96" s="8">
        <v>2</v>
      </c>
      <c r="I96" s="15">
        <v>189.3</v>
      </c>
      <c r="J96" s="8">
        <v>136</v>
      </c>
      <c r="K96" s="8">
        <v>0</v>
      </c>
      <c r="L96" s="8">
        <v>65</v>
      </c>
      <c r="N96"/>
      <c r="O96"/>
    </row>
    <row r="97" spans="1:15" ht="12.75" x14ac:dyDescent="0.2">
      <c r="A97" s="11">
        <v>72</v>
      </c>
      <c r="B97" s="13">
        <v>6.3</v>
      </c>
      <c r="C97" s="13">
        <v>5</v>
      </c>
      <c r="D97" s="8">
        <v>72</v>
      </c>
      <c r="E97" t="s">
        <v>83</v>
      </c>
      <c r="F97" s="9" t="s">
        <v>124</v>
      </c>
      <c r="G97" s="8">
        <v>3</v>
      </c>
      <c r="H97" s="8">
        <v>1</v>
      </c>
      <c r="I97" s="15">
        <v>81.5</v>
      </c>
      <c r="J97" s="8">
        <v>110</v>
      </c>
      <c r="K97" s="8">
        <v>4</v>
      </c>
      <c r="L97" s="8">
        <v>121</v>
      </c>
      <c r="N97"/>
      <c r="O97"/>
    </row>
    <row r="98" spans="1:15" ht="12.75" x14ac:dyDescent="0.2">
      <c r="A98" s="11">
        <v>146</v>
      </c>
      <c r="B98" s="13">
        <v>12.3</v>
      </c>
      <c r="C98" s="13">
        <v>5</v>
      </c>
      <c r="D98" s="8">
        <v>81</v>
      </c>
      <c r="E98" t="s">
        <v>84</v>
      </c>
      <c r="F98" s="9" t="s">
        <v>124</v>
      </c>
      <c r="G98" s="8">
        <v>3</v>
      </c>
      <c r="H98" s="8">
        <v>4</v>
      </c>
      <c r="I98" s="15">
        <v>77.3</v>
      </c>
      <c r="J98" s="8">
        <v>241</v>
      </c>
      <c r="K98" s="8">
        <v>4</v>
      </c>
      <c r="L98" s="8">
        <v>116</v>
      </c>
      <c r="N98"/>
      <c r="O98"/>
    </row>
    <row r="99" spans="1:15" ht="12.75" x14ac:dyDescent="0.2">
      <c r="A99" s="11">
        <v>120</v>
      </c>
      <c r="B99" s="13">
        <v>9.6000000000000014</v>
      </c>
      <c r="C99" s="13">
        <v>5.3</v>
      </c>
      <c r="D99" s="8">
        <v>89</v>
      </c>
      <c r="E99" t="s">
        <v>84</v>
      </c>
      <c r="F99" s="9" t="s">
        <v>124</v>
      </c>
      <c r="G99" s="8">
        <v>3</v>
      </c>
      <c r="H99" s="8">
        <v>0</v>
      </c>
      <c r="I99" s="15">
        <v>110.00000000000001</v>
      </c>
      <c r="J99" s="8">
        <v>187</v>
      </c>
      <c r="K99" s="8">
        <v>3</v>
      </c>
      <c r="L99" s="8">
        <v>101</v>
      </c>
      <c r="N99"/>
      <c r="O99"/>
    </row>
    <row r="100" spans="1:15" ht="12.75" x14ac:dyDescent="0.2">
      <c r="A100" s="11">
        <v>34</v>
      </c>
      <c r="B100" s="13">
        <v>14.3</v>
      </c>
      <c r="C100" s="13">
        <v>5.6000000000000005</v>
      </c>
      <c r="D100" s="8">
        <v>91</v>
      </c>
      <c r="E100" t="s">
        <v>84</v>
      </c>
      <c r="F100" s="9" t="s">
        <v>124</v>
      </c>
      <c r="G100" s="8">
        <v>3</v>
      </c>
      <c r="H100" s="8">
        <v>2</v>
      </c>
      <c r="I100" s="15">
        <v>124.30000000000001</v>
      </c>
      <c r="J100" s="8">
        <v>189</v>
      </c>
      <c r="K100" s="8">
        <v>1</v>
      </c>
      <c r="L100" s="8">
        <v>83</v>
      </c>
      <c r="N100"/>
      <c r="O100"/>
    </row>
    <row r="101" spans="1:15" ht="12.75" x14ac:dyDescent="0.2">
      <c r="A101" s="11">
        <v>30</v>
      </c>
      <c r="B101" s="13">
        <v>14.5</v>
      </c>
      <c r="C101" s="13">
        <v>5.4</v>
      </c>
      <c r="D101" s="8">
        <v>95</v>
      </c>
      <c r="E101" t="s">
        <v>84</v>
      </c>
      <c r="F101" s="9" t="s">
        <v>124</v>
      </c>
      <c r="G101" s="8">
        <v>3</v>
      </c>
      <c r="H101" s="8">
        <v>11</v>
      </c>
      <c r="I101" s="15">
        <v>35.300000000000004</v>
      </c>
      <c r="J101" s="8">
        <v>237</v>
      </c>
      <c r="K101" s="8">
        <v>6</v>
      </c>
      <c r="L101" s="8">
        <v>146</v>
      </c>
      <c r="N101"/>
      <c r="O101"/>
    </row>
    <row r="102" spans="1:15" ht="12.75" x14ac:dyDescent="0.2">
      <c r="A102" s="11">
        <v>44</v>
      </c>
      <c r="B102" s="13">
        <v>13.5</v>
      </c>
      <c r="C102" s="13">
        <v>5.0999999999999996</v>
      </c>
      <c r="D102" s="8">
        <v>110</v>
      </c>
      <c r="E102" t="s">
        <v>84</v>
      </c>
      <c r="F102" s="9" t="s">
        <v>124</v>
      </c>
      <c r="G102" s="8">
        <v>3</v>
      </c>
      <c r="H102" s="8">
        <v>1</v>
      </c>
      <c r="I102" s="15">
        <v>37.299999999999997</v>
      </c>
      <c r="J102" s="8">
        <v>241</v>
      </c>
      <c r="K102" s="8">
        <v>6</v>
      </c>
      <c r="L102" s="8">
        <v>137</v>
      </c>
      <c r="N102"/>
      <c r="O102"/>
    </row>
    <row r="103" spans="1:15" ht="12.75" x14ac:dyDescent="0.2">
      <c r="A103" s="11">
        <v>113</v>
      </c>
      <c r="B103" s="13">
        <v>7.1000000000000005</v>
      </c>
      <c r="C103" s="13">
        <v>3.4000000000000004</v>
      </c>
      <c r="D103" s="8">
        <v>32</v>
      </c>
      <c r="E103" t="s">
        <v>82</v>
      </c>
      <c r="F103" s="9" t="s">
        <v>124</v>
      </c>
      <c r="G103" s="8">
        <v>3</v>
      </c>
      <c r="H103" s="8">
        <v>6</v>
      </c>
      <c r="I103" s="15">
        <v>34.1</v>
      </c>
      <c r="J103" s="8">
        <v>104</v>
      </c>
      <c r="K103" s="8">
        <v>7</v>
      </c>
      <c r="L103" s="8">
        <v>147</v>
      </c>
      <c r="N103"/>
      <c r="O103"/>
    </row>
    <row r="104" spans="1:15" ht="12.75" x14ac:dyDescent="0.2">
      <c r="A104" s="11">
        <v>110</v>
      </c>
      <c r="B104" s="13">
        <v>7.8999999999999995</v>
      </c>
      <c r="C104" s="13">
        <v>3.7</v>
      </c>
      <c r="D104" s="8">
        <v>47</v>
      </c>
      <c r="E104" t="s">
        <v>82</v>
      </c>
      <c r="F104" s="9" t="s">
        <v>124</v>
      </c>
      <c r="G104" s="8">
        <v>3</v>
      </c>
      <c r="H104" s="8">
        <v>1</v>
      </c>
      <c r="I104" s="15">
        <v>89.499999999999986</v>
      </c>
      <c r="J104" s="8">
        <v>39</v>
      </c>
      <c r="K104" s="8">
        <v>2</v>
      </c>
      <c r="L104" s="8">
        <v>99</v>
      </c>
      <c r="N104"/>
      <c r="O104"/>
    </row>
    <row r="105" spans="1:15" ht="12.75" x14ac:dyDescent="0.2">
      <c r="A105" s="11">
        <v>60</v>
      </c>
      <c r="B105" s="13">
        <v>13.600000000000001</v>
      </c>
      <c r="C105" s="13">
        <v>4.0999999999999996</v>
      </c>
      <c r="D105" s="8">
        <v>51</v>
      </c>
      <c r="E105" t="s">
        <v>83</v>
      </c>
      <c r="F105" s="9" t="s">
        <v>124</v>
      </c>
      <c r="G105" s="8">
        <v>3</v>
      </c>
      <c r="H105" s="8">
        <v>5</v>
      </c>
      <c r="I105" s="15">
        <v>189.20000000000002</v>
      </c>
      <c r="J105" s="8">
        <v>197</v>
      </c>
      <c r="K105" s="8">
        <v>1</v>
      </c>
      <c r="L105" s="8">
        <v>80</v>
      </c>
      <c r="N105"/>
      <c r="O105"/>
    </row>
    <row r="106" spans="1:15" ht="12.75" x14ac:dyDescent="0.2">
      <c r="A106" s="11">
        <v>43</v>
      </c>
      <c r="B106" s="13">
        <v>12.2</v>
      </c>
      <c r="C106" s="13">
        <v>4.2</v>
      </c>
      <c r="D106" s="8">
        <v>52</v>
      </c>
      <c r="E106" t="s">
        <v>83</v>
      </c>
      <c r="F106" s="9" t="s">
        <v>124</v>
      </c>
      <c r="G106" s="8">
        <v>3</v>
      </c>
      <c r="H106" s="8">
        <v>4</v>
      </c>
      <c r="I106" s="15">
        <v>142.80000000000001</v>
      </c>
      <c r="J106" s="8">
        <v>184</v>
      </c>
      <c r="K106" s="8">
        <v>2</v>
      </c>
      <c r="L106" s="8">
        <v>91</v>
      </c>
      <c r="N106"/>
      <c r="O106"/>
    </row>
    <row r="107" spans="1:15" ht="12.75" x14ac:dyDescent="0.2">
      <c r="A107" s="11">
        <v>97</v>
      </c>
      <c r="B107" s="13">
        <v>12.600000000000001</v>
      </c>
      <c r="C107" s="13">
        <v>4.7</v>
      </c>
      <c r="D107" s="8">
        <v>68</v>
      </c>
      <c r="E107" t="s">
        <v>83</v>
      </c>
      <c r="F107" s="9" t="s">
        <v>124</v>
      </c>
      <c r="G107" s="8">
        <v>3</v>
      </c>
      <c r="H107" s="8">
        <v>4</v>
      </c>
      <c r="I107" s="15">
        <v>88.1</v>
      </c>
      <c r="J107" s="8">
        <v>144</v>
      </c>
      <c r="K107" s="8">
        <v>4</v>
      </c>
      <c r="L107" s="8">
        <v>121</v>
      </c>
      <c r="N107"/>
      <c r="O107"/>
    </row>
    <row r="108" spans="1:15" ht="12.75" x14ac:dyDescent="0.2">
      <c r="A108" s="11">
        <v>26</v>
      </c>
      <c r="B108" s="13">
        <v>4.4000000000000004</v>
      </c>
      <c r="C108" s="13">
        <v>3.3</v>
      </c>
      <c r="D108" s="8">
        <v>33</v>
      </c>
      <c r="E108" t="s">
        <v>82</v>
      </c>
      <c r="F108" s="9" t="s">
        <v>124</v>
      </c>
      <c r="G108" s="8">
        <v>3</v>
      </c>
      <c r="H108" s="8">
        <v>13</v>
      </c>
      <c r="I108" s="15">
        <v>124.50000000000001</v>
      </c>
      <c r="J108" s="8">
        <v>70</v>
      </c>
      <c r="K108" s="8">
        <v>2</v>
      </c>
      <c r="L108" s="8">
        <v>93</v>
      </c>
      <c r="N108"/>
      <c r="O108"/>
    </row>
    <row r="109" spans="1:15" ht="12.75" x14ac:dyDescent="0.2">
      <c r="A109" s="11">
        <v>13</v>
      </c>
      <c r="B109" s="13">
        <v>6.3</v>
      </c>
      <c r="C109" s="13">
        <v>3.5</v>
      </c>
      <c r="D109" s="8">
        <v>36</v>
      </c>
      <c r="E109" t="s">
        <v>82</v>
      </c>
      <c r="F109" s="9" t="s">
        <v>124</v>
      </c>
      <c r="G109" s="8">
        <v>3</v>
      </c>
      <c r="H109" s="8">
        <v>22</v>
      </c>
      <c r="I109" s="15">
        <v>187.60000000000002</v>
      </c>
      <c r="J109" s="8">
        <v>111</v>
      </c>
      <c r="K109" s="8">
        <v>1</v>
      </c>
      <c r="L109" s="8">
        <v>64</v>
      </c>
      <c r="N109"/>
      <c r="O109"/>
    </row>
    <row r="110" spans="1:15" ht="12.75" x14ac:dyDescent="0.2">
      <c r="A110" s="11">
        <v>129</v>
      </c>
      <c r="B110" s="13">
        <v>7.8999999999999995</v>
      </c>
      <c r="C110" s="13">
        <v>3.5</v>
      </c>
      <c r="D110" s="8">
        <v>39</v>
      </c>
      <c r="E110" t="s">
        <v>82</v>
      </c>
      <c r="F110" s="9" t="s">
        <v>124</v>
      </c>
      <c r="G110" s="8">
        <v>3</v>
      </c>
      <c r="H110" s="8">
        <v>6</v>
      </c>
      <c r="I110" s="15">
        <v>223.2</v>
      </c>
      <c r="J110" s="8">
        <v>101</v>
      </c>
      <c r="K110" s="8">
        <v>1</v>
      </c>
      <c r="L110" s="8">
        <v>77</v>
      </c>
      <c r="N110"/>
      <c r="O110"/>
    </row>
    <row r="111" spans="1:15" ht="12.75" x14ac:dyDescent="0.2">
      <c r="A111" s="11">
        <v>58</v>
      </c>
      <c r="B111" s="13">
        <v>6.8</v>
      </c>
      <c r="C111" s="13">
        <v>3.5</v>
      </c>
      <c r="D111" s="8">
        <v>41</v>
      </c>
      <c r="E111" t="s">
        <v>82</v>
      </c>
      <c r="F111" s="9" t="s">
        <v>124</v>
      </c>
      <c r="G111" s="8">
        <v>3</v>
      </c>
      <c r="H111" s="8">
        <v>9</v>
      </c>
      <c r="I111" s="15">
        <v>191.3</v>
      </c>
      <c r="J111" s="8">
        <v>48</v>
      </c>
      <c r="K111" s="8">
        <v>3</v>
      </c>
      <c r="L111" s="8">
        <v>110</v>
      </c>
      <c r="N111"/>
      <c r="O111"/>
    </row>
    <row r="112" spans="1:15" ht="12.75" x14ac:dyDescent="0.2">
      <c r="A112" s="11">
        <v>48</v>
      </c>
      <c r="B112" s="13">
        <v>6.2</v>
      </c>
      <c r="C112" s="13">
        <v>3.5999999999999996</v>
      </c>
      <c r="D112" s="8">
        <v>44</v>
      </c>
      <c r="E112" t="s">
        <v>82</v>
      </c>
      <c r="F112" s="9" t="s">
        <v>124</v>
      </c>
      <c r="G112" s="8">
        <v>3</v>
      </c>
      <c r="H112" s="8">
        <v>1</v>
      </c>
      <c r="I112" s="15">
        <v>68.599999999999994</v>
      </c>
      <c r="J112" s="8">
        <v>109</v>
      </c>
      <c r="K112" s="8">
        <v>4</v>
      </c>
      <c r="L112" s="8">
        <v>115</v>
      </c>
      <c r="N112"/>
      <c r="O112"/>
    </row>
    <row r="113" spans="1:15" ht="12.75" x14ac:dyDescent="0.2">
      <c r="A113" s="11">
        <v>35</v>
      </c>
      <c r="B113" s="13">
        <v>8.6000000000000014</v>
      </c>
      <c r="C113" s="13">
        <v>3.7</v>
      </c>
      <c r="D113" s="8">
        <v>46</v>
      </c>
      <c r="E113" t="s">
        <v>82</v>
      </c>
      <c r="F113" s="9" t="s">
        <v>124</v>
      </c>
      <c r="G113" s="8">
        <v>3</v>
      </c>
      <c r="H113" s="8">
        <v>3</v>
      </c>
      <c r="I113" s="15">
        <v>158.4</v>
      </c>
      <c r="J113" s="8">
        <v>57</v>
      </c>
      <c r="K113" s="8">
        <v>1</v>
      </c>
      <c r="L113" s="8">
        <v>70</v>
      </c>
      <c r="N113"/>
      <c r="O113"/>
    </row>
    <row r="114" spans="1:15" ht="12.75" x14ac:dyDescent="0.2">
      <c r="A114" s="11">
        <v>73</v>
      </c>
      <c r="B114" s="13">
        <v>7.7</v>
      </c>
      <c r="C114" s="13">
        <v>3.7</v>
      </c>
      <c r="D114" s="8">
        <v>46</v>
      </c>
      <c r="E114" t="s">
        <v>82</v>
      </c>
      <c r="F114" s="9" t="s">
        <v>124</v>
      </c>
      <c r="G114" s="8">
        <v>3</v>
      </c>
      <c r="H114" s="8">
        <v>18</v>
      </c>
      <c r="I114" s="15">
        <v>156.4</v>
      </c>
      <c r="J114" s="8">
        <v>98</v>
      </c>
      <c r="K114" s="8">
        <v>1</v>
      </c>
      <c r="L114" s="8">
        <v>80</v>
      </c>
      <c r="N114"/>
      <c r="O114"/>
    </row>
    <row r="115" spans="1:15" ht="12.75" x14ac:dyDescent="0.2">
      <c r="A115" s="11">
        <v>87</v>
      </c>
      <c r="B115" s="13">
        <v>6.7</v>
      </c>
      <c r="C115" s="13">
        <v>3.5999999999999996</v>
      </c>
      <c r="D115" s="8">
        <v>46</v>
      </c>
      <c r="E115" t="s">
        <v>82</v>
      </c>
      <c r="F115" s="9" t="s">
        <v>124</v>
      </c>
      <c r="G115" s="8">
        <v>3</v>
      </c>
      <c r="H115" s="8">
        <v>20</v>
      </c>
      <c r="I115" s="15">
        <v>83.699999999999989</v>
      </c>
      <c r="J115" s="8">
        <v>113</v>
      </c>
      <c r="K115" s="8">
        <v>3</v>
      </c>
      <c r="L115" s="8">
        <v>101</v>
      </c>
      <c r="N115"/>
      <c r="O115"/>
    </row>
    <row r="116" spans="1:15" ht="12.75" x14ac:dyDescent="0.2">
      <c r="A116" s="11">
        <v>10</v>
      </c>
      <c r="B116" s="13">
        <v>7.3999999999999995</v>
      </c>
      <c r="C116" s="13">
        <v>3.8</v>
      </c>
      <c r="D116" s="8">
        <v>48</v>
      </c>
      <c r="E116" t="s">
        <v>82</v>
      </c>
      <c r="F116" s="9" t="s">
        <v>124</v>
      </c>
      <c r="G116" s="8">
        <v>3</v>
      </c>
      <c r="H116" s="8">
        <v>15</v>
      </c>
      <c r="I116" s="15">
        <v>33.4</v>
      </c>
      <c r="J116" s="8">
        <v>142</v>
      </c>
      <c r="K116" s="8">
        <v>5</v>
      </c>
      <c r="L116" s="8">
        <v>127</v>
      </c>
      <c r="N116"/>
      <c r="O116"/>
    </row>
    <row r="117" spans="1:15" ht="12.75" x14ac:dyDescent="0.2">
      <c r="A117" s="11">
        <v>57</v>
      </c>
      <c r="B117" s="13">
        <v>7.6000000000000005</v>
      </c>
      <c r="C117" s="13">
        <v>3.7</v>
      </c>
      <c r="D117" s="8">
        <v>48</v>
      </c>
      <c r="E117" t="s">
        <v>82</v>
      </c>
      <c r="F117" s="9" t="s">
        <v>124</v>
      </c>
      <c r="G117" s="8">
        <v>3</v>
      </c>
      <c r="H117" s="8">
        <v>13</v>
      </c>
      <c r="I117" s="15">
        <v>92.4</v>
      </c>
      <c r="J117" s="8">
        <v>138</v>
      </c>
      <c r="K117" s="8">
        <v>3</v>
      </c>
      <c r="L117" s="8">
        <v>100</v>
      </c>
      <c r="N117"/>
      <c r="O117"/>
    </row>
    <row r="118" spans="1:15" ht="12.75" x14ac:dyDescent="0.2">
      <c r="A118" s="11">
        <v>111</v>
      </c>
      <c r="B118" s="13">
        <v>7.8999999999999995</v>
      </c>
      <c r="C118" s="13">
        <v>3.5999999999999996</v>
      </c>
      <c r="D118" s="8">
        <v>48</v>
      </c>
      <c r="E118" t="s">
        <v>82</v>
      </c>
      <c r="F118" s="9" t="s">
        <v>124</v>
      </c>
      <c r="G118" s="8">
        <v>3</v>
      </c>
      <c r="H118" s="8">
        <v>3</v>
      </c>
      <c r="I118" s="15">
        <v>165.3</v>
      </c>
      <c r="J118" s="8">
        <v>21</v>
      </c>
      <c r="K118" s="8">
        <v>2</v>
      </c>
      <c r="L118" s="8">
        <v>92</v>
      </c>
      <c r="N118"/>
      <c r="O118"/>
    </row>
    <row r="119" spans="1:15" ht="12.75" x14ac:dyDescent="0.2">
      <c r="A119" s="11">
        <v>24</v>
      </c>
      <c r="B119" s="13">
        <v>12.2</v>
      </c>
      <c r="C119" s="13">
        <v>4</v>
      </c>
      <c r="D119" s="8">
        <v>49</v>
      </c>
      <c r="E119" t="s">
        <v>82</v>
      </c>
      <c r="F119" s="9" t="s">
        <v>25</v>
      </c>
      <c r="G119" s="8">
        <v>4</v>
      </c>
      <c r="H119" s="8">
        <v>6</v>
      </c>
      <c r="I119" s="15">
        <v>118.00000000000001</v>
      </c>
      <c r="J119" s="8">
        <v>122</v>
      </c>
      <c r="K119" s="8">
        <v>3</v>
      </c>
      <c r="L119" s="8">
        <v>104</v>
      </c>
      <c r="N119"/>
      <c r="O119"/>
    </row>
    <row r="120" spans="1:15" ht="12.75" x14ac:dyDescent="0.2">
      <c r="A120" s="11">
        <v>49</v>
      </c>
      <c r="B120" s="13">
        <v>6.6000000000000005</v>
      </c>
      <c r="C120" s="13">
        <v>3.7</v>
      </c>
      <c r="D120" s="8">
        <v>49</v>
      </c>
      <c r="E120" t="s">
        <v>82</v>
      </c>
      <c r="F120" s="9" t="s">
        <v>25</v>
      </c>
      <c r="G120" s="8">
        <v>4</v>
      </c>
      <c r="H120" s="8">
        <v>13</v>
      </c>
      <c r="I120" s="15">
        <v>156.80000000000001</v>
      </c>
      <c r="J120" s="8">
        <v>116</v>
      </c>
      <c r="K120" s="8">
        <v>1</v>
      </c>
      <c r="L120" s="8">
        <v>89</v>
      </c>
      <c r="N120"/>
      <c r="O120"/>
    </row>
    <row r="121" spans="1:15" ht="12.75" x14ac:dyDescent="0.2">
      <c r="A121" s="11">
        <v>93</v>
      </c>
      <c r="B121" s="13">
        <v>7.2</v>
      </c>
      <c r="C121" s="13">
        <v>3.5999999999999996</v>
      </c>
      <c r="D121" s="8">
        <v>49</v>
      </c>
      <c r="E121" t="s">
        <v>82</v>
      </c>
      <c r="F121" s="9" t="s">
        <v>25</v>
      </c>
      <c r="G121" s="8">
        <v>4</v>
      </c>
      <c r="H121" s="8">
        <v>2</v>
      </c>
      <c r="I121" s="15">
        <v>167.3</v>
      </c>
      <c r="J121" s="8">
        <v>57</v>
      </c>
      <c r="K121" s="8">
        <v>1</v>
      </c>
      <c r="L121" s="8">
        <v>79</v>
      </c>
      <c r="N121"/>
      <c r="O121"/>
    </row>
    <row r="122" spans="1:15" ht="12.75" x14ac:dyDescent="0.2">
      <c r="A122" s="11">
        <v>135</v>
      </c>
      <c r="B122" s="13">
        <v>8.5</v>
      </c>
      <c r="C122" s="13">
        <v>3.9000000000000004</v>
      </c>
      <c r="D122" s="8">
        <v>49</v>
      </c>
      <c r="E122" t="s">
        <v>82</v>
      </c>
      <c r="F122" s="9" t="s">
        <v>25</v>
      </c>
      <c r="G122" s="8">
        <v>4</v>
      </c>
      <c r="H122" s="8">
        <v>10</v>
      </c>
      <c r="I122" s="15">
        <v>56.099999999999994</v>
      </c>
      <c r="J122" s="8">
        <v>35</v>
      </c>
      <c r="K122" s="8">
        <v>3</v>
      </c>
      <c r="L122" s="8">
        <v>103</v>
      </c>
      <c r="N122"/>
      <c r="O122"/>
    </row>
    <row r="123" spans="1:15" ht="12.75" x14ac:dyDescent="0.2">
      <c r="A123" s="11">
        <v>100</v>
      </c>
      <c r="B123" s="13">
        <v>11.5</v>
      </c>
      <c r="C123" s="13">
        <v>3.9000000000000004</v>
      </c>
      <c r="D123" s="8">
        <v>51</v>
      </c>
      <c r="E123" t="s">
        <v>83</v>
      </c>
      <c r="F123" s="9" t="s">
        <v>25</v>
      </c>
      <c r="G123" s="8">
        <v>4</v>
      </c>
      <c r="H123" s="8">
        <v>5</v>
      </c>
      <c r="I123" s="15">
        <v>67.2</v>
      </c>
      <c r="J123" s="8">
        <v>145</v>
      </c>
      <c r="K123" s="8">
        <v>2</v>
      </c>
      <c r="L123" s="8">
        <v>90</v>
      </c>
      <c r="N123"/>
      <c r="O123"/>
    </row>
    <row r="124" spans="1:15" ht="12.75" x14ac:dyDescent="0.2">
      <c r="A124" s="11">
        <v>6</v>
      </c>
      <c r="B124" s="13">
        <v>16.7</v>
      </c>
      <c r="C124" s="13">
        <v>4.4000000000000004</v>
      </c>
      <c r="D124" s="8">
        <v>55</v>
      </c>
      <c r="E124" t="s">
        <v>83</v>
      </c>
      <c r="F124" s="9" t="s">
        <v>25</v>
      </c>
      <c r="G124" s="8">
        <v>4</v>
      </c>
      <c r="H124" s="8">
        <v>5</v>
      </c>
      <c r="I124" s="15">
        <v>228.79999999999998</v>
      </c>
      <c r="J124" s="8">
        <v>226</v>
      </c>
      <c r="K124" s="8">
        <v>0</v>
      </c>
      <c r="L124" s="8">
        <v>69</v>
      </c>
      <c r="N124"/>
      <c r="O124"/>
    </row>
    <row r="125" spans="1:15" ht="12.75" x14ac:dyDescent="0.2">
      <c r="A125" s="11">
        <v>132</v>
      </c>
      <c r="B125" s="13">
        <v>7.8999999999999995</v>
      </c>
      <c r="C125" s="13">
        <v>3.8</v>
      </c>
      <c r="D125" s="8">
        <v>55</v>
      </c>
      <c r="E125" t="s">
        <v>83</v>
      </c>
      <c r="F125" s="9" t="s">
        <v>25</v>
      </c>
      <c r="G125" s="8">
        <v>4</v>
      </c>
      <c r="H125" s="8">
        <v>10</v>
      </c>
      <c r="I125" s="15">
        <v>142.1</v>
      </c>
      <c r="J125" s="8">
        <v>94</v>
      </c>
      <c r="K125" s="8">
        <v>2</v>
      </c>
      <c r="L125" s="8">
        <v>88</v>
      </c>
      <c r="N125"/>
      <c r="O125"/>
    </row>
    <row r="126" spans="1:15" ht="12.75" x14ac:dyDescent="0.2">
      <c r="A126" s="11">
        <v>68</v>
      </c>
      <c r="B126" s="13">
        <v>12</v>
      </c>
      <c r="C126" s="13">
        <v>4.2</v>
      </c>
      <c r="D126" s="8">
        <v>56</v>
      </c>
      <c r="E126" t="s">
        <v>83</v>
      </c>
      <c r="F126" s="9" t="s">
        <v>25</v>
      </c>
      <c r="G126" s="8">
        <v>4</v>
      </c>
      <c r="H126" s="8">
        <v>11</v>
      </c>
      <c r="I126" s="15">
        <v>88.1</v>
      </c>
      <c r="J126" s="8">
        <v>136</v>
      </c>
      <c r="K126" s="8">
        <v>3</v>
      </c>
      <c r="L126" s="8">
        <v>108</v>
      </c>
      <c r="N126"/>
      <c r="O126"/>
    </row>
    <row r="127" spans="1:15" ht="12.75" x14ac:dyDescent="0.2">
      <c r="A127" s="11">
        <v>123</v>
      </c>
      <c r="B127" s="13">
        <v>8</v>
      </c>
      <c r="C127" s="13">
        <v>3.5999999999999996</v>
      </c>
      <c r="D127" s="8">
        <v>57</v>
      </c>
      <c r="E127" t="s">
        <v>83</v>
      </c>
      <c r="F127" s="9" t="s">
        <v>25</v>
      </c>
      <c r="G127" s="8">
        <v>4</v>
      </c>
      <c r="H127" s="8">
        <v>4</v>
      </c>
      <c r="I127" s="15">
        <v>180.8</v>
      </c>
      <c r="J127" s="8">
        <v>103</v>
      </c>
      <c r="K127" s="8">
        <v>0</v>
      </c>
      <c r="L127" s="8">
        <v>64</v>
      </c>
      <c r="N127"/>
      <c r="O127"/>
    </row>
    <row r="128" spans="1:15" ht="12.75" x14ac:dyDescent="0.2">
      <c r="A128" s="11">
        <v>11</v>
      </c>
      <c r="B128" s="13">
        <v>8.5</v>
      </c>
      <c r="C128" s="13">
        <v>3.9000000000000004</v>
      </c>
      <c r="D128" s="8">
        <v>58</v>
      </c>
      <c r="E128" t="s">
        <v>83</v>
      </c>
      <c r="F128" s="9" t="s">
        <v>25</v>
      </c>
      <c r="G128" s="8">
        <v>4</v>
      </c>
      <c r="H128" s="8">
        <v>9</v>
      </c>
      <c r="I128" s="15">
        <v>241.29999999999998</v>
      </c>
      <c r="J128" s="8">
        <v>85</v>
      </c>
      <c r="K128" s="8">
        <v>2</v>
      </c>
      <c r="L128" s="8">
        <v>92</v>
      </c>
      <c r="N128"/>
      <c r="O128"/>
    </row>
    <row r="129" spans="1:15" ht="12.75" x14ac:dyDescent="0.2">
      <c r="A129" s="11">
        <v>112</v>
      </c>
      <c r="B129" s="13">
        <v>8.6999999999999993</v>
      </c>
      <c r="C129" s="13">
        <v>3.9000000000000004</v>
      </c>
      <c r="D129" s="8">
        <v>58</v>
      </c>
      <c r="E129" t="s">
        <v>83</v>
      </c>
      <c r="F129" s="9" t="s">
        <v>25</v>
      </c>
      <c r="G129" s="8">
        <v>4</v>
      </c>
      <c r="H129" s="8">
        <v>2</v>
      </c>
      <c r="I129" s="15">
        <v>85.899999999999991</v>
      </c>
      <c r="J129" s="8">
        <v>109</v>
      </c>
      <c r="K129" s="8">
        <v>3</v>
      </c>
      <c r="L129" s="8">
        <v>100</v>
      </c>
      <c r="N129"/>
      <c r="O129"/>
    </row>
    <row r="130" spans="1:15" ht="12.75" x14ac:dyDescent="0.2">
      <c r="A130" s="11">
        <v>125</v>
      </c>
      <c r="B130" s="13">
        <v>9.6000000000000014</v>
      </c>
      <c r="C130" s="13">
        <v>4</v>
      </c>
      <c r="D130" s="8">
        <v>58</v>
      </c>
      <c r="E130" t="s">
        <v>83</v>
      </c>
      <c r="F130" s="9" t="s">
        <v>25</v>
      </c>
      <c r="G130" s="8">
        <v>4</v>
      </c>
      <c r="H130" s="8">
        <v>8</v>
      </c>
      <c r="I130" s="15">
        <v>54.399999999999991</v>
      </c>
      <c r="J130" s="8">
        <v>127</v>
      </c>
      <c r="K130" s="8">
        <v>4</v>
      </c>
      <c r="L130" s="8">
        <v>116</v>
      </c>
      <c r="N130"/>
      <c r="O130"/>
    </row>
    <row r="131" spans="1:15" ht="12.75" x14ac:dyDescent="0.2">
      <c r="A131" s="11">
        <v>134</v>
      </c>
      <c r="B131" s="13">
        <v>12.100000000000001</v>
      </c>
      <c r="C131" s="13">
        <v>4.0999999999999996</v>
      </c>
      <c r="D131" s="8">
        <v>59</v>
      </c>
      <c r="E131" t="s">
        <v>83</v>
      </c>
      <c r="F131" s="9" t="s">
        <v>25</v>
      </c>
      <c r="G131" s="8">
        <v>4</v>
      </c>
      <c r="H131" s="8">
        <v>6</v>
      </c>
      <c r="I131" s="15">
        <v>255.39999999999998</v>
      </c>
      <c r="J131" s="8">
        <v>188</v>
      </c>
      <c r="K131" s="8">
        <v>4</v>
      </c>
      <c r="L131" s="8">
        <v>116</v>
      </c>
      <c r="N131"/>
      <c r="O131"/>
    </row>
    <row r="132" spans="1:15" ht="12.75" x14ac:dyDescent="0.2">
      <c r="A132" s="11">
        <v>15</v>
      </c>
      <c r="B132" s="13">
        <v>13.899999999999999</v>
      </c>
      <c r="C132" s="13">
        <v>4.5</v>
      </c>
      <c r="D132" s="8">
        <v>60</v>
      </c>
      <c r="E132" t="s">
        <v>83</v>
      </c>
      <c r="F132" s="9" t="s">
        <v>25</v>
      </c>
      <c r="G132" s="8">
        <v>4</v>
      </c>
      <c r="H132" s="8">
        <v>8</v>
      </c>
      <c r="I132" s="15">
        <v>226.39999999999998</v>
      </c>
      <c r="J132" s="8">
        <v>216</v>
      </c>
      <c r="K132" s="8">
        <v>1</v>
      </c>
      <c r="L132" s="8">
        <v>78</v>
      </c>
      <c r="N132"/>
      <c r="O132"/>
    </row>
    <row r="133" spans="1:15" ht="12.75" x14ac:dyDescent="0.2">
      <c r="A133" s="11">
        <v>143</v>
      </c>
      <c r="B133" s="13">
        <v>14.899999999999999</v>
      </c>
      <c r="C133" s="13">
        <v>4.7</v>
      </c>
      <c r="D133" s="8">
        <v>61</v>
      </c>
      <c r="E133" t="s">
        <v>83</v>
      </c>
      <c r="F133" s="9" t="s">
        <v>25</v>
      </c>
      <c r="G133" s="8">
        <v>4</v>
      </c>
      <c r="H133" s="8">
        <v>3</v>
      </c>
      <c r="I133" s="15">
        <v>262.09999999999997</v>
      </c>
      <c r="J133" s="8">
        <v>197</v>
      </c>
      <c r="K133" s="8">
        <v>0</v>
      </c>
      <c r="L133" s="8">
        <v>67</v>
      </c>
      <c r="N133"/>
      <c r="O133"/>
    </row>
    <row r="134" spans="1:15" ht="12.75" x14ac:dyDescent="0.2">
      <c r="A134" s="11">
        <v>2</v>
      </c>
      <c r="B134" s="13">
        <v>12.7</v>
      </c>
      <c r="C134" s="13">
        <v>4.4000000000000004</v>
      </c>
      <c r="D134" s="8">
        <v>62</v>
      </c>
      <c r="E134" t="s">
        <v>83</v>
      </c>
      <c r="F134" s="9" t="s">
        <v>25</v>
      </c>
      <c r="G134" s="8">
        <v>4</v>
      </c>
      <c r="H134" s="8">
        <v>7</v>
      </c>
      <c r="I134" s="15">
        <v>36.000000000000007</v>
      </c>
      <c r="J134" s="8">
        <v>201</v>
      </c>
      <c r="K134" s="8">
        <v>5</v>
      </c>
      <c r="L134" s="8">
        <v>126</v>
      </c>
      <c r="N134"/>
      <c r="O134"/>
    </row>
    <row r="135" spans="1:15" ht="12.75" x14ac:dyDescent="0.2">
      <c r="A135" s="11">
        <v>76</v>
      </c>
      <c r="B135" s="13">
        <v>13.7</v>
      </c>
      <c r="C135" s="13">
        <v>4.8</v>
      </c>
      <c r="D135" s="8">
        <v>68</v>
      </c>
      <c r="E135" t="s">
        <v>83</v>
      </c>
      <c r="F135" s="9" t="s">
        <v>25</v>
      </c>
      <c r="G135" s="8">
        <v>4</v>
      </c>
      <c r="H135" s="8">
        <v>3</v>
      </c>
      <c r="I135" s="15">
        <v>45.4</v>
      </c>
      <c r="J135" s="8">
        <v>154</v>
      </c>
      <c r="K135" s="8">
        <v>5</v>
      </c>
      <c r="L135" s="8">
        <v>125</v>
      </c>
      <c r="N135"/>
      <c r="O135"/>
    </row>
    <row r="136" spans="1:15" ht="12.75" x14ac:dyDescent="0.2">
      <c r="A136" s="11">
        <v>142</v>
      </c>
      <c r="B136" s="13">
        <v>15.2</v>
      </c>
      <c r="C136" s="13">
        <v>4.7</v>
      </c>
      <c r="D136" s="8">
        <v>68</v>
      </c>
      <c r="E136" t="s">
        <v>83</v>
      </c>
      <c r="F136" s="9" t="s">
        <v>25</v>
      </c>
      <c r="G136" s="8">
        <v>4</v>
      </c>
      <c r="H136" s="8">
        <v>6</v>
      </c>
      <c r="I136" s="15">
        <v>126.4</v>
      </c>
      <c r="J136" s="8">
        <v>173</v>
      </c>
      <c r="K136" s="8">
        <v>2</v>
      </c>
      <c r="L136" s="8">
        <v>91</v>
      </c>
      <c r="N136"/>
      <c r="O136"/>
    </row>
    <row r="137" spans="1:15" ht="12.75" x14ac:dyDescent="0.2">
      <c r="A137" s="11">
        <v>3</v>
      </c>
      <c r="B137" s="13">
        <v>17.2</v>
      </c>
      <c r="C137" s="13">
        <v>4.8</v>
      </c>
      <c r="D137" s="8">
        <v>72</v>
      </c>
      <c r="E137" t="s">
        <v>83</v>
      </c>
      <c r="F137" s="9" t="s">
        <v>25</v>
      </c>
      <c r="G137" s="8">
        <v>4</v>
      </c>
      <c r="H137" s="8">
        <v>6</v>
      </c>
      <c r="I137" s="15">
        <v>134.4</v>
      </c>
      <c r="J137" s="8">
        <v>243</v>
      </c>
      <c r="K137" s="8">
        <v>2</v>
      </c>
      <c r="L137" s="8">
        <v>90</v>
      </c>
      <c r="N137"/>
      <c r="O137"/>
    </row>
    <row r="138" spans="1:15" ht="12.75" x14ac:dyDescent="0.2">
      <c r="A138" s="11">
        <v>28</v>
      </c>
      <c r="B138" s="13">
        <v>6.1000000000000005</v>
      </c>
      <c r="C138" s="13">
        <v>3.2</v>
      </c>
      <c r="D138" s="8">
        <v>28</v>
      </c>
      <c r="E138" t="s">
        <v>82</v>
      </c>
      <c r="F138" s="9" t="s">
        <v>25</v>
      </c>
      <c r="G138" s="8">
        <v>4</v>
      </c>
      <c r="H138" s="8">
        <v>5</v>
      </c>
      <c r="I138" s="15">
        <v>164.9</v>
      </c>
      <c r="J138" s="8">
        <v>53</v>
      </c>
      <c r="K138" s="8">
        <v>1</v>
      </c>
      <c r="L138" s="8">
        <v>80</v>
      </c>
      <c r="N138"/>
      <c r="O138"/>
    </row>
    <row r="139" spans="1:15" ht="12.75" x14ac:dyDescent="0.2">
      <c r="A139" s="11">
        <v>85</v>
      </c>
      <c r="B139" s="13">
        <v>8.5</v>
      </c>
      <c r="C139" s="13">
        <v>3.8</v>
      </c>
      <c r="D139" s="8">
        <v>42</v>
      </c>
      <c r="E139" t="s">
        <v>82</v>
      </c>
      <c r="F139" s="9" t="s">
        <v>25</v>
      </c>
      <c r="G139" s="8">
        <v>4</v>
      </c>
      <c r="H139" s="8">
        <v>2</v>
      </c>
      <c r="I139" s="15">
        <v>215</v>
      </c>
      <c r="J139" s="8">
        <v>34</v>
      </c>
      <c r="K139" s="8">
        <v>1</v>
      </c>
      <c r="L139" s="8">
        <v>77</v>
      </c>
      <c r="N139"/>
      <c r="O139"/>
    </row>
    <row r="140" spans="1:15" ht="12.75" x14ac:dyDescent="0.2">
      <c r="A140" s="11">
        <v>117</v>
      </c>
      <c r="B140" s="13">
        <v>7.6000000000000005</v>
      </c>
      <c r="C140" s="13">
        <v>3.5999999999999996</v>
      </c>
      <c r="D140" s="8">
        <v>42</v>
      </c>
      <c r="E140" t="s">
        <v>82</v>
      </c>
      <c r="F140" s="9" t="s">
        <v>25</v>
      </c>
      <c r="G140" s="8">
        <v>4</v>
      </c>
      <c r="H140" s="8">
        <v>9</v>
      </c>
      <c r="I140" s="15">
        <v>151.70000000000002</v>
      </c>
      <c r="J140" s="8">
        <v>80</v>
      </c>
      <c r="K140" s="8">
        <v>2</v>
      </c>
      <c r="L140" s="8">
        <v>90</v>
      </c>
      <c r="N140"/>
      <c r="O140"/>
    </row>
    <row r="141" spans="1:15" ht="12.75" x14ac:dyDescent="0.2">
      <c r="A141" s="11">
        <v>77</v>
      </c>
      <c r="B141" s="13">
        <v>8.6000000000000014</v>
      </c>
      <c r="C141" s="13">
        <v>3.8</v>
      </c>
      <c r="D141" s="8">
        <v>44</v>
      </c>
      <c r="E141" t="s">
        <v>82</v>
      </c>
      <c r="F141" s="9" t="s">
        <v>25</v>
      </c>
      <c r="G141" s="8">
        <v>4</v>
      </c>
      <c r="H141" s="8">
        <v>4</v>
      </c>
      <c r="I141" s="15">
        <v>90.499999999999986</v>
      </c>
      <c r="J141" s="8">
        <v>106</v>
      </c>
      <c r="K141" s="8">
        <v>3</v>
      </c>
      <c r="L141" s="8">
        <v>104</v>
      </c>
      <c r="N141"/>
      <c r="O141"/>
    </row>
    <row r="142" spans="1:15" ht="12.75" x14ac:dyDescent="0.2">
      <c r="A142" s="11">
        <v>149</v>
      </c>
      <c r="B142" s="13">
        <v>8.1999999999999993</v>
      </c>
      <c r="C142" s="13">
        <v>3.7</v>
      </c>
      <c r="D142" s="8">
        <v>48</v>
      </c>
      <c r="E142" t="s">
        <v>82</v>
      </c>
      <c r="F142" s="9" t="s">
        <v>25</v>
      </c>
      <c r="G142" s="8">
        <v>4</v>
      </c>
      <c r="H142" s="8">
        <v>7</v>
      </c>
      <c r="I142" s="15">
        <v>143.70000000000002</v>
      </c>
      <c r="J142" s="8">
        <v>108</v>
      </c>
      <c r="K142" s="8">
        <v>3</v>
      </c>
      <c r="L142" s="8">
        <v>106</v>
      </c>
      <c r="N142"/>
      <c r="O142"/>
    </row>
    <row r="143" spans="1:15" ht="12.75" x14ac:dyDescent="0.2">
      <c r="A143" s="11">
        <v>64</v>
      </c>
      <c r="B143" s="13">
        <v>9.6000000000000014</v>
      </c>
      <c r="C143" s="13">
        <v>4.0999999999999996</v>
      </c>
      <c r="D143" s="8">
        <v>51</v>
      </c>
      <c r="E143" t="s">
        <v>83</v>
      </c>
      <c r="F143" s="9" t="s">
        <v>25</v>
      </c>
      <c r="G143" s="8">
        <v>4</v>
      </c>
      <c r="H143" s="8">
        <v>1</v>
      </c>
      <c r="I143" s="15">
        <v>160.50000000000003</v>
      </c>
      <c r="J143" s="8">
        <v>138</v>
      </c>
      <c r="K143" s="8">
        <v>2</v>
      </c>
      <c r="L143" s="8">
        <v>90</v>
      </c>
      <c r="N143"/>
      <c r="O143"/>
    </row>
    <row r="144" spans="1:15" ht="12.75" x14ac:dyDescent="0.2">
      <c r="A144" s="11">
        <v>38</v>
      </c>
      <c r="B144" s="13">
        <v>10.199999999999999</v>
      </c>
      <c r="C144" s="13">
        <v>4</v>
      </c>
      <c r="D144" s="8">
        <v>53</v>
      </c>
      <c r="E144" t="s">
        <v>83</v>
      </c>
      <c r="F144" s="9" t="s">
        <v>25</v>
      </c>
      <c r="G144" s="8">
        <v>4</v>
      </c>
      <c r="H144" s="8">
        <v>4</v>
      </c>
      <c r="I144" s="15">
        <v>120.60000000000002</v>
      </c>
      <c r="J144" s="8">
        <v>199</v>
      </c>
      <c r="K144" s="8">
        <v>3</v>
      </c>
      <c r="L144" s="8">
        <v>104</v>
      </c>
      <c r="N144"/>
      <c r="O144"/>
    </row>
    <row r="145" spans="1:15" ht="12.75" x14ac:dyDescent="0.2">
      <c r="A145" s="11">
        <v>88</v>
      </c>
      <c r="B145" s="13">
        <v>8.8999999999999986</v>
      </c>
      <c r="C145" s="13">
        <v>3.9000000000000004</v>
      </c>
      <c r="D145" s="8">
        <v>55</v>
      </c>
      <c r="E145" t="s">
        <v>83</v>
      </c>
      <c r="F145" s="9" t="s">
        <v>25</v>
      </c>
      <c r="G145" s="8">
        <v>4</v>
      </c>
      <c r="H145" s="8">
        <v>7</v>
      </c>
      <c r="I145" s="15">
        <v>114.80000000000001</v>
      </c>
      <c r="J145" s="8">
        <v>106</v>
      </c>
      <c r="K145" s="8">
        <v>3</v>
      </c>
      <c r="L145" s="8">
        <v>100</v>
      </c>
      <c r="N145"/>
      <c r="O145"/>
    </row>
    <row r="146" spans="1:15" ht="12.75" x14ac:dyDescent="0.2">
      <c r="A146" s="11">
        <v>9</v>
      </c>
      <c r="B146" s="13">
        <v>15.3</v>
      </c>
      <c r="C146" s="13">
        <v>4.4000000000000004</v>
      </c>
      <c r="D146" s="8">
        <v>58</v>
      </c>
      <c r="E146" t="s">
        <v>83</v>
      </c>
      <c r="F146" s="9" t="s">
        <v>25</v>
      </c>
      <c r="G146" s="8">
        <v>4</v>
      </c>
      <c r="H146" s="8">
        <v>7</v>
      </c>
      <c r="I146" s="15">
        <v>120.60000000000002</v>
      </c>
      <c r="J146" s="8">
        <v>203</v>
      </c>
      <c r="K146" s="8">
        <v>3</v>
      </c>
      <c r="L146" s="8">
        <v>104</v>
      </c>
      <c r="N146"/>
      <c r="O146"/>
    </row>
    <row r="147" spans="1:15" ht="12.75" x14ac:dyDescent="0.2">
      <c r="A147" s="11">
        <v>148</v>
      </c>
      <c r="B147" s="13">
        <v>11.8</v>
      </c>
      <c r="C147" s="13">
        <v>4.5999999999999996</v>
      </c>
      <c r="D147" s="8">
        <v>59</v>
      </c>
      <c r="E147" t="s">
        <v>83</v>
      </c>
      <c r="F147" s="9" t="s">
        <v>25</v>
      </c>
      <c r="G147" s="8">
        <v>4</v>
      </c>
      <c r="H147" s="8">
        <v>16</v>
      </c>
      <c r="I147" s="15">
        <v>288.89999999999998</v>
      </c>
      <c r="J147" s="8">
        <v>91</v>
      </c>
      <c r="K147" s="8">
        <v>2</v>
      </c>
      <c r="L147" s="8">
        <v>94</v>
      </c>
      <c r="N147"/>
      <c r="O147"/>
    </row>
    <row r="148" spans="1:15" ht="12.75" x14ac:dyDescent="0.2">
      <c r="A148" s="11">
        <v>102</v>
      </c>
      <c r="B148" s="13">
        <v>11.399999999999999</v>
      </c>
      <c r="C148" s="13">
        <v>4.5</v>
      </c>
      <c r="D148" s="8">
        <v>66</v>
      </c>
      <c r="E148" t="s">
        <v>83</v>
      </c>
      <c r="F148" s="9" t="s">
        <v>25</v>
      </c>
      <c r="G148" s="8">
        <v>4</v>
      </c>
      <c r="H148" s="8">
        <v>14</v>
      </c>
      <c r="I148" s="15">
        <v>210.5</v>
      </c>
      <c r="J148" s="8">
        <v>157</v>
      </c>
      <c r="K148" s="8">
        <v>0</v>
      </c>
      <c r="L148" s="8">
        <v>77</v>
      </c>
      <c r="N148"/>
      <c r="O148"/>
    </row>
    <row r="149" spans="1:15" ht="12.75" x14ac:dyDescent="0.2">
      <c r="A149" s="11">
        <v>59</v>
      </c>
      <c r="B149" s="13">
        <v>15.3</v>
      </c>
      <c r="C149" s="13">
        <v>4.5999999999999996</v>
      </c>
      <c r="D149" s="8">
        <v>69</v>
      </c>
      <c r="E149" t="s">
        <v>83</v>
      </c>
      <c r="F149" s="9" t="s">
        <v>25</v>
      </c>
      <c r="G149" s="8">
        <v>4</v>
      </c>
      <c r="H149" s="8">
        <v>4</v>
      </c>
      <c r="I149" s="15">
        <v>108.80000000000001</v>
      </c>
      <c r="J149" s="8">
        <v>254</v>
      </c>
      <c r="K149" s="8">
        <v>1</v>
      </c>
      <c r="L149" s="8">
        <v>84</v>
      </c>
      <c r="N149"/>
      <c r="O149"/>
    </row>
    <row r="150" spans="1:15" ht="12.75" x14ac:dyDescent="0.2">
      <c r="A150" s="11">
        <v>27</v>
      </c>
      <c r="B150" s="13">
        <v>15.099999999999998</v>
      </c>
      <c r="C150" s="13">
        <v>5.0999999999999996</v>
      </c>
      <c r="D150" s="8">
        <v>78</v>
      </c>
      <c r="E150" t="s">
        <v>84</v>
      </c>
      <c r="F150" s="9" t="s">
        <v>25</v>
      </c>
      <c r="G150" s="8">
        <v>4</v>
      </c>
      <c r="H150" s="8">
        <v>11</v>
      </c>
      <c r="I150" s="15">
        <v>188.10000000000002</v>
      </c>
      <c r="J150" s="8">
        <v>299</v>
      </c>
      <c r="K150" s="8">
        <v>4</v>
      </c>
      <c r="L150" s="8">
        <v>116</v>
      </c>
      <c r="N150"/>
      <c r="O150"/>
    </row>
    <row r="151" spans="1:15" ht="12.75" x14ac:dyDescent="0.2">
      <c r="A151" s="11">
        <v>42</v>
      </c>
      <c r="B151" s="13">
        <v>14</v>
      </c>
      <c r="C151" s="13">
        <v>5.2</v>
      </c>
      <c r="D151" s="8">
        <v>81</v>
      </c>
      <c r="E151" t="s">
        <v>84</v>
      </c>
      <c r="F151" s="9" t="s">
        <v>25</v>
      </c>
      <c r="G151" s="8">
        <v>4</v>
      </c>
      <c r="H151" s="8">
        <v>17</v>
      </c>
      <c r="I151" s="15">
        <v>126.9</v>
      </c>
      <c r="J151" s="8">
        <v>271</v>
      </c>
      <c r="K151" s="8">
        <v>2</v>
      </c>
      <c r="L151" s="8">
        <v>96</v>
      </c>
      <c r="N151"/>
      <c r="O151"/>
    </row>
    <row r="152" spans="1:15" ht="12.75" x14ac:dyDescent="0.2">
      <c r="A152" s="11">
        <v>65</v>
      </c>
      <c r="B152" s="13">
        <v>21.7</v>
      </c>
      <c r="C152" s="13">
        <v>5.3</v>
      </c>
      <c r="D152" s="8">
        <v>82</v>
      </c>
      <c r="E152" t="s">
        <v>84</v>
      </c>
      <c r="F152" s="9" t="s">
        <v>25</v>
      </c>
      <c r="G152" s="8">
        <v>4</v>
      </c>
      <c r="H152" s="8">
        <v>7</v>
      </c>
      <c r="I152" s="15">
        <v>128.70000000000002</v>
      </c>
      <c r="J152" s="8">
        <v>336</v>
      </c>
      <c r="K152" s="8">
        <v>2</v>
      </c>
      <c r="L152" s="8">
        <v>90</v>
      </c>
      <c r="N152"/>
      <c r="O152"/>
    </row>
    <row r="153" spans="1:15" ht="12.75" x14ac:dyDescent="0.2">
      <c r="A153" s="11">
        <v>126</v>
      </c>
      <c r="B153" s="13">
        <v>16.5</v>
      </c>
      <c r="C153" s="13">
        <v>4.9000000000000004</v>
      </c>
      <c r="D153" s="8">
        <v>82</v>
      </c>
      <c r="E153" t="s">
        <v>84</v>
      </c>
      <c r="F153" s="9" t="s">
        <v>25</v>
      </c>
      <c r="G153" s="8">
        <v>4</v>
      </c>
      <c r="H153" s="8">
        <v>5</v>
      </c>
      <c r="I153" s="15">
        <v>97.999999999999986</v>
      </c>
      <c r="J153" s="8">
        <v>220</v>
      </c>
      <c r="K153" s="8">
        <v>2</v>
      </c>
      <c r="L153" s="8">
        <v>91</v>
      </c>
      <c r="N153"/>
      <c r="O153"/>
    </row>
    <row r="154" spans="1:15" ht="12.75" x14ac:dyDescent="0.2">
      <c r="N154"/>
      <c r="O154"/>
    </row>
    <row r="155" spans="1:15" ht="12.75" x14ac:dyDescent="0.2">
      <c r="N155"/>
      <c r="O155"/>
    </row>
    <row r="156" spans="1:15" ht="12.75" x14ac:dyDescent="0.2">
      <c r="N156"/>
      <c r="O156"/>
    </row>
    <row r="157" spans="1:15" ht="12.75" x14ac:dyDescent="0.2">
      <c r="N157"/>
      <c r="O157"/>
    </row>
    <row r="158" spans="1:15" ht="12.75" x14ac:dyDescent="0.2">
      <c r="N158"/>
      <c r="O158"/>
    </row>
    <row r="159" spans="1:15" ht="12.75" x14ac:dyDescent="0.2">
      <c r="N159"/>
      <c r="O159"/>
    </row>
    <row r="160" spans="1:15" ht="12.75" x14ac:dyDescent="0.2">
      <c r="N160"/>
      <c r="O160"/>
    </row>
    <row r="161" spans="14:15" ht="12.75" x14ac:dyDescent="0.2">
      <c r="N161"/>
      <c r="O161"/>
    </row>
    <row r="162" spans="14:15" ht="12.75" x14ac:dyDescent="0.2">
      <c r="N162"/>
      <c r="O162"/>
    </row>
    <row r="163" spans="14:15" ht="12.75" x14ac:dyDescent="0.2">
      <c r="N163"/>
      <c r="O163"/>
    </row>
    <row r="164" spans="14:15" ht="12.75" x14ac:dyDescent="0.2">
      <c r="N164"/>
      <c r="O164"/>
    </row>
    <row r="165" spans="14:15" ht="12.75" x14ac:dyDescent="0.2">
      <c r="N165"/>
      <c r="O165"/>
    </row>
    <row r="166" spans="14:15" ht="12.75" x14ac:dyDescent="0.2">
      <c r="N166"/>
      <c r="O166"/>
    </row>
    <row r="167" spans="14:15" ht="12.75" x14ac:dyDescent="0.2">
      <c r="N167"/>
      <c r="O167"/>
    </row>
    <row r="168" spans="14:15" ht="12.75" x14ac:dyDescent="0.2">
      <c r="N168"/>
      <c r="O168"/>
    </row>
    <row r="169" spans="14:15" ht="12.75" x14ac:dyDescent="0.2">
      <c r="N169"/>
      <c r="O169"/>
    </row>
    <row r="170" spans="14:15" ht="12.75" x14ac:dyDescent="0.2">
      <c r="N170"/>
      <c r="O170"/>
    </row>
    <row r="171" spans="14:15" ht="12.75" x14ac:dyDescent="0.2">
      <c r="N171"/>
      <c r="O171"/>
    </row>
    <row r="172" spans="14:15" ht="12.75" x14ac:dyDescent="0.2">
      <c r="N172"/>
      <c r="O172"/>
    </row>
    <row r="173" spans="14:15" ht="12.75" x14ac:dyDescent="0.2">
      <c r="N173"/>
      <c r="O173"/>
    </row>
    <row r="174" spans="14:15" ht="12.75" x14ac:dyDescent="0.2">
      <c r="N174"/>
      <c r="O174"/>
    </row>
    <row r="175" spans="14:15" ht="12.75" x14ac:dyDescent="0.2">
      <c r="N175"/>
      <c r="O175"/>
    </row>
    <row r="176" spans="14:15" ht="12.75" x14ac:dyDescent="0.2">
      <c r="N176"/>
      <c r="O176"/>
    </row>
    <row r="177" spans="14:15" ht="12.75" x14ac:dyDescent="0.2">
      <c r="N177"/>
      <c r="O177"/>
    </row>
    <row r="178" spans="14:15" ht="12.75" x14ac:dyDescent="0.2">
      <c r="N178"/>
      <c r="O178"/>
    </row>
    <row r="179" spans="14:15" ht="12.75" x14ac:dyDescent="0.2">
      <c r="N179"/>
      <c r="O179"/>
    </row>
    <row r="180" spans="14:15" ht="12.75" x14ac:dyDescent="0.2">
      <c r="N180"/>
      <c r="O180"/>
    </row>
    <row r="181" spans="14:15" ht="12.75" x14ac:dyDescent="0.2">
      <c r="N181"/>
      <c r="O181"/>
    </row>
    <row r="182" spans="14:15" ht="12.75" x14ac:dyDescent="0.2">
      <c r="N182"/>
      <c r="O182"/>
    </row>
    <row r="183" spans="14:15" ht="12.75" x14ac:dyDescent="0.2">
      <c r="N183"/>
      <c r="O183"/>
    </row>
    <row r="184" spans="14:15" ht="12.75" x14ac:dyDescent="0.2">
      <c r="N184"/>
      <c r="O184"/>
    </row>
    <row r="185" spans="14:15" ht="12.75" x14ac:dyDescent="0.2">
      <c r="N185"/>
      <c r="O185"/>
    </row>
    <row r="186" spans="14:15" ht="12.75" x14ac:dyDescent="0.2">
      <c r="N186"/>
      <c r="O186"/>
    </row>
    <row r="187" spans="14:15" ht="12.75" x14ac:dyDescent="0.2">
      <c r="N187"/>
      <c r="O187"/>
    </row>
    <row r="188" spans="14:15" ht="12.75" x14ac:dyDescent="0.2">
      <c r="N188"/>
      <c r="O188"/>
    </row>
    <row r="189" spans="14:15" ht="12.75" x14ac:dyDescent="0.2">
      <c r="N189"/>
      <c r="O189"/>
    </row>
    <row r="190" spans="14:15" ht="12.75" x14ac:dyDescent="0.2">
      <c r="N190"/>
      <c r="O190"/>
    </row>
    <row r="191" spans="14:15" ht="12.75" x14ac:dyDescent="0.2">
      <c r="N191"/>
      <c r="O191"/>
    </row>
    <row r="192" spans="14:15" ht="12.75" x14ac:dyDescent="0.2">
      <c r="N192"/>
      <c r="O192"/>
    </row>
    <row r="193" spans="14:15" ht="12.75" x14ac:dyDescent="0.2">
      <c r="N193"/>
      <c r="O193"/>
    </row>
    <row r="194" spans="14:15" ht="12.75" x14ac:dyDescent="0.2">
      <c r="N194"/>
      <c r="O194"/>
    </row>
    <row r="195" spans="14:15" ht="12.75" x14ac:dyDescent="0.2">
      <c r="N195"/>
      <c r="O195"/>
    </row>
    <row r="196" spans="14:15" ht="12.75" x14ac:dyDescent="0.2">
      <c r="N196"/>
      <c r="O196"/>
    </row>
    <row r="197" spans="14:15" ht="12.75" x14ac:dyDescent="0.2">
      <c r="N197"/>
      <c r="O197"/>
    </row>
    <row r="198" spans="14:15" ht="12.75" x14ac:dyDescent="0.2">
      <c r="N198"/>
      <c r="O198"/>
    </row>
    <row r="199" spans="14:15" ht="12.75" x14ac:dyDescent="0.2">
      <c r="N199"/>
      <c r="O199"/>
    </row>
    <row r="200" spans="14:15" ht="12.75" x14ac:dyDescent="0.2">
      <c r="N200"/>
      <c r="O200"/>
    </row>
    <row r="201" spans="14:15" ht="12.75" x14ac:dyDescent="0.2">
      <c r="N201"/>
      <c r="O201"/>
    </row>
    <row r="202" spans="14:15" ht="12.75" x14ac:dyDescent="0.2">
      <c r="N202"/>
      <c r="O202"/>
    </row>
    <row r="203" spans="14:15" ht="12.75" x14ac:dyDescent="0.2">
      <c r="N203"/>
      <c r="O203"/>
    </row>
    <row r="204" spans="14:15" ht="12.75" x14ac:dyDescent="0.2">
      <c r="N204"/>
      <c r="O204"/>
    </row>
    <row r="205" spans="14:15" ht="12.75" x14ac:dyDescent="0.2">
      <c r="N205"/>
      <c r="O205"/>
    </row>
    <row r="206" spans="14:15" ht="12.75" x14ac:dyDescent="0.2">
      <c r="N206"/>
      <c r="O206"/>
    </row>
    <row r="207" spans="14:15" ht="12.75" x14ac:dyDescent="0.2">
      <c r="N207"/>
      <c r="O207"/>
    </row>
    <row r="208" spans="14:15" ht="12.75" x14ac:dyDescent="0.2">
      <c r="N208"/>
      <c r="O208"/>
    </row>
    <row r="209" spans="14:15" ht="12.75" x14ac:dyDescent="0.2">
      <c r="N209"/>
      <c r="O209"/>
    </row>
    <row r="210" spans="14:15" ht="12.75" x14ac:dyDescent="0.2">
      <c r="N210"/>
      <c r="O210"/>
    </row>
    <row r="211" spans="14:15" ht="12.75" x14ac:dyDescent="0.2">
      <c r="N211"/>
      <c r="O211"/>
    </row>
    <row r="212" spans="14:15" ht="12.75" x14ac:dyDescent="0.2">
      <c r="N212"/>
      <c r="O212"/>
    </row>
    <row r="213" spans="14:15" ht="12.75" x14ac:dyDescent="0.2">
      <c r="N213"/>
      <c r="O213"/>
    </row>
    <row r="214" spans="14:15" ht="12.75" x14ac:dyDescent="0.2">
      <c r="N214"/>
      <c r="O214"/>
    </row>
    <row r="215" spans="14:15" ht="12.75" x14ac:dyDescent="0.2">
      <c r="N215"/>
      <c r="O215"/>
    </row>
    <row r="216" spans="14:15" ht="12.75" x14ac:dyDescent="0.2">
      <c r="N216"/>
      <c r="O216"/>
    </row>
    <row r="217" spans="14:15" ht="12.75" x14ac:dyDescent="0.2">
      <c r="N217"/>
      <c r="O217"/>
    </row>
    <row r="218" spans="14:15" ht="12.75" x14ac:dyDescent="0.2">
      <c r="N218"/>
      <c r="O218"/>
    </row>
    <row r="219" spans="14:15" ht="12.75" x14ac:dyDescent="0.2">
      <c r="N219"/>
      <c r="O219"/>
    </row>
    <row r="220" spans="14:15" ht="12.75" x14ac:dyDescent="0.2">
      <c r="N220"/>
      <c r="O220"/>
    </row>
    <row r="221" spans="14:15" ht="12.75" x14ac:dyDescent="0.2">
      <c r="N221"/>
      <c r="O221"/>
    </row>
    <row r="222" spans="14:15" ht="12.75" x14ac:dyDescent="0.2">
      <c r="N222"/>
      <c r="O222"/>
    </row>
    <row r="223" spans="14:15" ht="12.75" x14ac:dyDescent="0.2">
      <c r="N223"/>
      <c r="O223"/>
    </row>
    <row r="224" spans="14:15" ht="12.75" x14ac:dyDescent="0.2">
      <c r="N224"/>
      <c r="O224"/>
    </row>
    <row r="225" spans="14:15" ht="12.75" x14ac:dyDescent="0.2">
      <c r="N225"/>
      <c r="O225"/>
    </row>
    <row r="226" spans="14:15" ht="12.75" x14ac:dyDescent="0.2">
      <c r="N226"/>
      <c r="O226"/>
    </row>
    <row r="227" spans="14:15" ht="12.75" x14ac:dyDescent="0.2">
      <c r="N227"/>
      <c r="O227"/>
    </row>
    <row r="228" spans="14:15" ht="12.75" x14ac:dyDescent="0.2">
      <c r="N228"/>
      <c r="O228"/>
    </row>
    <row r="229" spans="14:15" ht="12.75" x14ac:dyDescent="0.2">
      <c r="N229"/>
      <c r="O229"/>
    </row>
    <row r="230" spans="14:15" ht="12.75" x14ac:dyDescent="0.2">
      <c r="N230"/>
      <c r="O230"/>
    </row>
    <row r="231" spans="14:15" ht="12.75" x14ac:dyDescent="0.2">
      <c r="N231"/>
      <c r="O231"/>
    </row>
    <row r="232" spans="14:15" ht="12.75" x14ac:dyDescent="0.2">
      <c r="N232"/>
      <c r="O232"/>
    </row>
    <row r="233" spans="14:15" ht="12.75" x14ac:dyDescent="0.2">
      <c r="N233"/>
      <c r="O233"/>
    </row>
    <row r="234" spans="14:15" ht="12.75" x14ac:dyDescent="0.2">
      <c r="N234"/>
      <c r="O234"/>
    </row>
    <row r="235" spans="14:15" ht="12.75" x14ac:dyDescent="0.2">
      <c r="N235"/>
      <c r="O235"/>
    </row>
    <row r="236" spans="14:15" ht="12.75" x14ac:dyDescent="0.2">
      <c r="N236"/>
      <c r="O236"/>
    </row>
    <row r="237" spans="14:15" ht="12.75" x14ac:dyDescent="0.2">
      <c r="N237"/>
      <c r="O237"/>
    </row>
    <row r="238" spans="14:15" ht="12.75" x14ac:dyDescent="0.2">
      <c r="N238"/>
      <c r="O238"/>
    </row>
    <row r="239" spans="14:15" ht="12.75" x14ac:dyDescent="0.2">
      <c r="N239"/>
      <c r="O239"/>
    </row>
    <row r="240" spans="14:15" ht="12.75" x14ac:dyDescent="0.2">
      <c r="N240"/>
      <c r="O240"/>
    </row>
    <row r="241" spans="14:15" ht="12.75" x14ac:dyDescent="0.2">
      <c r="N241"/>
      <c r="O241"/>
    </row>
    <row r="242" spans="14:15" ht="12.75" x14ac:dyDescent="0.2">
      <c r="N242"/>
      <c r="O242"/>
    </row>
    <row r="243" spans="14:15" ht="12.75" x14ac:dyDescent="0.2">
      <c r="N243"/>
      <c r="O243"/>
    </row>
    <row r="244" spans="14:15" ht="12.75" x14ac:dyDescent="0.2">
      <c r="N244"/>
      <c r="O244"/>
    </row>
    <row r="245" spans="14:15" ht="12.75" x14ac:dyDescent="0.2">
      <c r="N245"/>
      <c r="O245"/>
    </row>
    <row r="246" spans="14:15" ht="12.75" x14ac:dyDescent="0.2">
      <c r="N246"/>
      <c r="O246"/>
    </row>
    <row r="247" spans="14:15" ht="12.75" x14ac:dyDescent="0.2">
      <c r="N247"/>
      <c r="O247"/>
    </row>
    <row r="248" spans="14:15" ht="12.75" x14ac:dyDescent="0.2">
      <c r="N248"/>
      <c r="O248"/>
    </row>
    <row r="249" spans="14:15" ht="12.75" x14ac:dyDescent="0.2">
      <c r="N249"/>
      <c r="O249"/>
    </row>
    <row r="250" spans="14:15" ht="12.75" x14ac:dyDescent="0.2">
      <c r="N250"/>
      <c r="O250"/>
    </row>
    <row r="251" spans="14:15" ht="12.75" x14ac:dyDescent="0.2">
      <c r="N251"/>
      <c r="O251"/>
    </row>
    <row r="252" spans="14:15" ht="12.75" x14ac:dyDescent="0.2">
      <c r="N252"/>
      <c r="O252"/>
    </row>
    <row r="253" spans="14:15" ht="12.75" x14ac:dyDescent="0.2">
      <c r="N253"/>
      <c r="O253"/>
    </row>
    <row r="254" spans="14:15" ht="12.75" x14ac:dyDescent="0.2">
      <c r="N254"/>
      <c r="O254"/>
    </row>
    <row r="255" spans="14:15" ht="12.75" x14ac:dyDescent="0.2">
      <c r="N255"/>
      <c r="O255"/>
    </row>
    <row r="256" spans="14:15" ht="12.75" x14ac:dyDescent="0.2">
      <c r="N256"/>
      <c r="O256"/>
    </row>
    <row r="257" spans="14:15" ht="12.75" x14ac:dyDescent="0.2">
      <c r="N257"/>
      <c r="O257"/>
    </row>
    <row r="258" spans="14:15" ht="12.75" x14ac:dyDescent="0.2">
      <c r="N258"/>
      <c r="O258"/>
    </row>
    <row r="259" spans="14:15" ht="12.75" x14ac:dyDescent="0.2">
      <c r="N259"/>
      <c r="O259"/>
    </row>
    <row r="260" spans="14:15" ht="12.75" x14ac:dyDescent="0.2">
      <c r="N260"/>
      <c r="O260"/>
    </row>
    <row r="261" spans="14:15" ht="12.75" x14ac:dyDescent="0.2">
      <c r="N261"/>
      <c r="O261"/>
    </row>
    <row r="262" spans="14:15" ht="12.75" x14ac:dyDescent="0.2">
      <c r="N262"/>
      <c r="O262"/>
    </row>
    <row r="263" spans="14:15" ht="12.75" x14ac:dyDescent="0.2">
      <c r="N263"/>
      <c r="O263"/>
    </row>
    <row r="264" spans="14:15" ht="12.75" x14ac:dyDescent="0.2">
      <c r="N264"/>
      <c r="O264"/>
    </row>
    <row r="265" spans="14:15" ht="12.75" x14ac:dyDescent="0.2">
      <c r="N265"/>
      <c r="O265"/>
    </row>
    <row r="266" spans="14:15" ht="12.75" x14ac:dyDescent="0.2">
      <c r="N266"/>
      <c r="O266"/>
    </row>
    <row r="267" spans="14:15" ht="12.75" x14ac:dyDescent="0.2">
      <c r="N267"/>
      <c r="O267"/>
    </row>
    <row r="268" spans="14:15" ht="12.75" x14ac:dyDescent="0.2">
      <c r="N268"/>
      <c r="O268"/>
    </row>
    <row r="269" spans="14:15" ht="12.75" x14ac:dyDescent="0.2">
      <c r="N269"/>
      <c r="O269"/>
    </row>
    <row r="270" spans="14:15" ht="12.75" x14ac:dyDescent="0.2">
      <c r="N270"/>
      <c r="O270"/>
    </row>
    <row r="271" spans="14:15" ht="12.75" x14ac:dyDescent="0.2">
      <c r="N271"/>
      <c r="O271"/>
    </row>
    <row r="272" spans="14:15" ht="12.75" x14ac:dyDescent="0.2">
      <c r="N272"/>
      <c r="O272"/>
    </row>
    <row r="273" spans="14:15" ht="12.75" x14ac:dyDescent="0.2">
      <c r="N273"/>
      <c r="O273"/>
    </row>
    <row r="274" spans="14:15" ht="12.75" x14ac:dyDescent="0.2">
      <c r="N274"/>
      <c r="O274"/>
    </row>
    <row r="275" spans="14:15" ht="12.75" x14ac:dyDescent="0.2">
      <c r="N275"/>
      <c r="O275"/>
    </row>
    <row r="276" spans="14:15" ht="12.75" x14ac:dyDescent="0.2">
      <c r="N276"/>
      <c r="O276"/>
    </row>
    <row r="277" spans="14:15" ht="12.75" x14ac:dyDescent="0.2">
      <c r="N277"/>
      <c r="O277"/>
    </row>
    <row r="278" spans="14:15" ht="12.75" x14ac:dyDescent="0.2">
      <c r="N278"/>
      <c r="O278"/>
    </row>
    <row r="279" spans="14:15" ht="12.75" x14ac:dyDescent="0.2">
      <c r="N279"/>
      <c r="O279"/>
    </row>
    <row r="280" spans="14:15" ht="12.75" x14ac:dyDescent="0.2">
      <c r="N280"/>
      <c r="O280"/>
    </row>
    <row r="281" spans="14:15" ht="12.75" x14ac:dyDescent="0.2">
      <c r="N281"/>
      <c r="O281"/>
    </row>
    <row r="282" spans="14:15" ht="12.75" x14ac:dyDescent="0.2">
      <c r="N282"/>
      <c r="O282"/>
    </row>
    <row r="283" spans="14:15" ht="12.75" x14ac:dyDescent="0.2">
      <c r="N283"/>
      <c r="O283"/>
    </row>
    <row r="284" spans="14:15" ht="12.75" x14ac:dyDescent="0.2">
      <c r="N284"/>
      <c r="O284"/>
    </row>
    <row r="285" spans="14:15" ht="12.75" x14ac:dyDescent="0.2">
      <c r="N285"/>
      <c r="O285"/>
    </row>
    <row r="286" spans="14:15" ht="12.75" x14ac:dyDescent="0.2">
      <c r="N286"/>
      <c r="O286"/>
    </row>
    <row r="287" spans="14:15" ht="12.75" x14ac:dyDescent="0.2">
      <c r="N287"/>
      <c r="O287"/>
    </row>
    <row r="288" spans="14:15" ht="12.75" x14ac:dyDescent="0.2">
      <c r="N288"/>
      <c r="O288"/>
    </row>
    <row r="289" spans="14:15" ht="12.75" x14ac:dyDescent="0.2">
      <c r="N289"/>
      <c r="O289"/>
    </row>
    <row r="290" spans="14:15" ht="12.75" x14ac:dyDescent="0.2">
      <c r="N290"/>
      <c r="O290"/>
    </row>
    <row r="291" spans="14:15" ht="12.75" x14ac:dyDescent="0.2">
      <c r="N291"/>
      <c r="O291"/>
    </row>
    <row r="292" spans="14:15" ht="12.75" x14ac:dyDescent="0.2">
      <c r="N292"/>
      <c r="O292"/>
    </row>
    <row r="293" spans="14:15" ht="12.75" x14ac:dyDescent="0.2">
      <c r="N293"/>
      <c r="O293"/>
    </row>
    <row r="294" spans="14:15" ht="12.75" x14ac:dyDescent="0.2">
      <c r="N294"/>
      <c r="O294"/>
    </row>
    <row r="295" spans="14:15" ht="12.75" x14ac:dyDescent="0.2">
      <c r="N295"/>
      <c r="O295"/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70"/>
  <sheetViews>
    <sheetView zoomScale="112" zoomScaleNormal="112" workbookViewId="0">
      <selection activeCell="E1" sqref="E1:H15"/>
    </sheetView>
  </sheetViews>
  <sheetFormatPr defaultRowHeight="12.75" x14ac:dyDescent="0.2"/>
  <cols>
    <col min="1" max="1" width="11.42578125" bestFit="1" customWidth="1"/>
    <col min="2" max="2" width="19.28515625" customWidth="1"/>
    <col min="3" max="3" width="14.85546875" customWidth="1"/>
    <col min="5" max="5" width="17.28515625" bestFit="1" customWidth="1"/>
    <col min="6" max="6" width="12.5703125" bestFit="1" customWidth="1"/>
    <col min="7" max="7" width="18.28515625" bestFit="1" customWidth="1"/>
    <col min="8" max="8" width="13.42578125" customWidth="1"/>
    <col min="9" max="9" width="12.140625" customWidth="1"/>
    <col min="10" max="10" width="25" customWidth="1"/>
    <col min="11" max="11" width="10.5703125" customWidth="1"/>
    <col min="12" max="12" width="15.85546875" bestFit="1" customWidth="1"/>
    <col min="13" max="13" width="11.140625" bestFit="1" customWidth="1"/>
    <col min="15" max="16" width="15.85546875" bestFit="1" customWidth="1"/>
  </cols>
  <sheetData>
    <row r="1" spans="1:26" ht="15" x14ac:dyDescent="0.2">
      <c r="A1" s="33" t="s">
        <v>127</v>
      </c>
      <c r="B1" s="33" t="s">
        <v>138</v>
      </c>
      <c r="C1" s="33" t="s">
        <v>128</v>
      </c>
      <c r="E1" s="114"/>
      <c r="F1" s="114" t="s">
        <v>127</v>
      </c>
      <c r="G1" s="114" t="s">
        <v>138</v>
      </c>
      <c r="H1" s="114" t="s">
        <v>128</v>
      </c>
      <c r="J1" s="148" t="s">
        <v>87</v>
      </c>
      <c r="K1" s="148"/>
      <c r="L1" s="148"/>
      <c r="M1" s="148"/>
      <c r="O1" s="47" t="s">
        <v>88</v>
      </c>
      <c r="P1" s="39"/>
      <c r="Q1" s="39"/>
      <c r="R1" s="39"/>
      <c r="S1" s="39"/>
      <c r="T1" s="39"/>
      <c r="U1" s="39"/>
      <c r="V1" s="39"/>
      <c r="W1" s="39"/>
      <c r="X1" s="39"/>
      <c r="Y1" s="39"/>
      <c r="Z1" s="40"/>
    </row>
    <row r="2" spans="1:26" ht="15.75" thickBot="1" x14ac:dyDescent="0.25">
      <c r="A2" s="13">
        <v>7.2</v>
      </c>
      <c r="B2" s="13">
        <v>9.8000000000000007</v>
      </c>
      <c r="C2" s="13">
        <v>12.600000000000001</v>
      </c>
      <c r="E2" s="34"/>
      <c r="F2" s="34"/>
      <c r="G2" s="34"/>
      <c r="H2" s="34"/>
      <c r="J2" s="116"/>
      <c r="K2" s="116" t="s">
        <v>127</v>
      </c>
      <c r="L2" s="116" t="s">
        <v>83</v>
      </c>
      <c r="M2" s="116" t="s">
        <v>128</v>
      </c>
      <c r="O2" s="41"/>
      <c r="P2" s="42"/>
      <c r="Q2" s="42"/>
      <c r="R2" s="42"/>
      <c r="S2" s="42"/>
      <c r="T2" s="42"/>
      <c r="U2" s="42"/>
      <c r="V2" s="42"/>
      <c r="W2" s="42"/>
      <c r="X2" s="42"/>
      <c r="Y2" s="42"/>
      <c r="Z2" s="43"/>
    </row>
    <row r="3" spans="1:26" ht="15" customHeight="1" thickBot="1" x14ac:dyDescent="0.25">
      <c r="A3" s="13">
        <v>10.899999999999999</v>
      </c>
      <c r="B3" s="13">
        <v>13</v>
      </c>
      <c r="C3" s="13">
        <v>14.099999999999998</v>
      </c>
      <c r="E3" s="34" t="s">
        <v>67</v>
      </c>
      <c r="F3" s="34">
        <v>7.2898550724637685</v>
      </c>
      <c r="G3" s="34">
        <v>11.351562500000002</v>
      </c>
      <c r="H3" s="34">
        <v>14.670588235294117</v>
      </c>
      <c r="J3" s="117" t="s">
        <v>129</v>
      </c>
      <c r="K3" s="118">
        <f>F15-1</f>
        <v>68</v>
      </c>
      <c r="L3" s="118">
        <f t="shared" ref="L3:M3" si="0">G15-1</f>
        <v>63</v>
      </c>
      <c r="M3" s="118">
        <f t="shared" si="0"/>
        <v>16</v>
      </c>
      <c r="O3" s="41"/>
      <c r="P3" s="48" t="s">
        <v>85</v>
      </c>
      <c r="Q3" s="150" t="s">
        <v>152</v>
      </c>
      <c r="R3" s="151"/>
      <c r="S3" s="151"/>
      <c r="T3" s="151"/>
      <c r="U3" s="151"/>
      <c r="V3" s="151"/>
      <c r="W3" s="151"/>
      <c r="X3" s="151"/>
      <c r="Y3" s="152"/>
      <c r="Z3" s="43"/>
    </row>
    <row r="4" spans="1:26" ht="15.75" thickBot="1" x14ac:dyDescent="0.25">
      <c r="A4" s="13">
        <v>6.8999999999999995</v>
      </c>
      <c r="B4" s="13">
        <v>17.5</v>
      </c>
      <c r="C4" s="13">
        <v>15</v>
      </c>
      <c r="E4" s="34" t="s">
        <v>139</v>
      </c>
      <c r="F4" s="34">
        <v>0.20626530197219756</v>
      </c>
      <c r="G4" s="34">
        <v>0.37255147846258979</v>
      </c>
      <c r="H4" s="34">
        <v>0.7406656736601267</v>
      </c>
      <c r="J4" s="117" t="s">
        <v>130</v>
      </c>
      <c r="K4" s="119">
        <v>0.9</v>
      </c>
      <c r="L4" s="119">
        <v>0.9</v>
      </c>
      <c r="M4" s="119">
        <v>0.9</v>
      </c>
      <c r="O4" s="41"/>
      <c r="P4" s="49" t="s">
        <v>83</v>
      </c>
      <c r="Q4" s="153" t="s">
        <v>153</v>
      </c>
      <c r="R4" s="154"/>
      <c r="S4" s="154"/>
      <c r="T4" s="154"/>
      <c r="U4" s="154"/>
      <c r="V4" s="154"/>
      <c r="W4" s="154"/>
      <c r="X4" s="154"/>
      <c r="Y4" s="155"/>
      <c r="Z4" s="43"/>
    </row>
    <row r="5" spans="1:26" ht="15.75" thickBot="1" x14ac:dyDescent="0.25">
      <c r="A5" s="13">
        <v>5.8</v>
      </c>
      <c r="B5" s="13">
        <v>10.600000000000001</v>
      </c>
      <c r="C5" s="13">
        <v>16.399999999999999</v>
      </c>
      <c r="E5" s="34" t="s">
        <v>140</v>
      </c>
      <c r="F5" s="34">
        <v>7.1000000000000005</v>
      </c>
      <c r="G5" s="34">
        <v>11.200000000000001</v>
      </c>
      <c r="H5" s="34">
        <v>14.3</v>
      </c>
      <c r="J5" s="120" t="s">
        <v>131</v>
      </c>
      <c r="K5" s="121">
        <v>0.1</v>
      </c>
      <c r="L5" s="121">
        <v>0.1</v>
      </c>
      <c r="M5" s="121">
        <v>0.1</v>
      </c>
      <c r="O5" s="41"/>
      <c r="P5" s="50" t="s">
        <v>84</v>
      </c>
      <c r="Q5" s="153" t="s">
        <v>154</v>
      </c>
      <c r="R5" s="154"/>
      <c r="S5" s="154"/>
      <c r="T5" s="154"/>
      <c r="U5" s="154"/>
      <c r="V5" s="154"/>
      <c r="W5" s="154"/>
      <c r="X5" s="154"/>
      <c r="Y5" s="155"/>
      <c r="Z5" s="43"/>
    </row>
    <row r="6" spans="1:26" ht="15" x14ac:dyDescent="0.25">
      <c r="A6" s="13">
        <v>5.7</v>
      </c>
      <c r="B6" s="13">
        <v>7.0000000000000009</v>
      </c>
      <c r="C6" s="13">
        <v>19.2</v>
      </c>
      <c r="E6" s="34" t="s">
        <v>141</v>
      </c>
      <c r="F6" s="34">
        <v>7.2</v>
      </c>
      <c r="G6" s="34">
        <v>10.7</v>
      </c>
      <c r="H6" s="34" t="e">
        <v>#N/A</v>
      </c>
      <c r="J6" s="125" t="s">
        <v>132</v>
      </c>
      <c r="K6" s="126">
        <f>K5/2</f>
        <v>0.05</v>
      </c>
      <c r="L6" s="126">
        <f t="shared" ref="L6:M6" si="1">L5/2</f>
        <v>0.05</v>
      </c>
      <c r="M6" s="126">
        <f t="shared" si="1"/>
        <v>0.05</v>
      </c>
      <c r="O6" s="41"/>
      <c r="P6" s="42"/>
      <c r="Q6" s="42"/>
      <c r="R6" s="42"/>
      <c r="S6" s="42"/>
      <c r="T6" s="42"/>
      <c r="U6" s="42"/>
      <c r="V6" s="42"/>
      <c r="W6" s="42"/>
      <c r="X6" s="42"/>
      <c r="Y6" s="42"/>
      <c r="Z6" s="43"/>
    </row>
    <row r="7" spans="1:26" ht="13.5" thickBot="1" x14ac:dyDescent="0.25">
      <c r="A7" s="13">
        <v>7.3</v>
      </c>
      <c r="B7" s="13">
        <v>6.3</v>
      </c>
      <c r="C7" s="13">
        <v>9.8999999999999986</v>
      </c>
      <c r="E7" s="34" t="s">
        <v>142</v>
      </c>
      <c r="F7" s="34">
        <v>1.7133682794542588</v>
      </c>
      <c r="G7" s="34">
        <v>2.9804118277007183</v>
      </c>
      <c r="H7" s="34">
        <v>3.0538428057699627</v>
      </c>
      <c r="J7" s="117" t="s">
        <v>133</v>
      </c>
      <c r="K7" s="122">
        <f>_xlfn.T.INV.2T(K5,K3)</f>
        <v>1.6675722807967104</v>
      </c>
      <c r="L7" s="122">
        <f t="shared" ref="L7:M7" si="2">_xlfn.T.INV.2T(L5,L3)</f>
        <v>1.6694022217068125</v>
      </c>
      <c r="M7" s="122">
        <f t="shared" si="2"/>
        <v>1.7458836762762506</v>
      </c>
      <c r="O7" s="44"/>
      <c r="P7" s="45"/>
      <c r="Q7" s="45"/>
      <c r="R7" s="45"/>
      <c r="S7" s="45"/>
      <c r="T7" s="45"/>
      <c r="U7" s="45"/>
      <c r="V7" s="45"/>
      <c r="W7" s="45"/>
      <c r="X7" s="45"/>
      <c r="Y7" s="45"/>
      <c r="Z7" s="46"/>
    </row>
    <row r="8" spans="1:26" x14ac:dyDescent="0.2">
      <c r="A8" s="13">
        <v>7.6000000000000005</v>
      </c>
      <c r="B8" s="13">
        <v>13.100000000000001</v>
      </c>
      <c r="C8" s="13">
        <v>13</v>
      </c>
      <c r="E8" s="34" t="s">
        <v>143</v>
      </c>
      <c r="F8" s="34">
        <v>2.9356308610400474</v>
      </c>
      <c r="G8" s="34">
        <v>8.8828546626983371</v>
      </c>
      <c r="H8" s="34">
        <v>9.3259558823529574</v>
      </c>
      <c r="J8" s="117" t="s">
        <v>134</v>
      </c>
      <c r="K8" s="122">
        <f>F7</f>
        <v>1.7133682794542588</v>
      </c>
      <c r="L8" s="122">
        <f t="shared" ref="L8:M8" si="3">G7</f>
        <v>2.9804118277007183</v>
      </c>
      <c r="M8" s="122">
        <f t="shared" si="3"/>
        <v>3.0538428057699627</v>
      </c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x14ac:dyDescent="0.2">
      <c r="A9" s="13">
        <v>7.7</v>
      </c>
      <c r="B9" s="13">
        <v>10.7</v>
      </c>
      <c r="C9" s="13">
        <v>17.7</v>
      </c>
      <c r="E9" s="34" t="s">
        <v>144</v>
      </c>
      <c r="F9" s="34">
        <v>1.1091330670210704</v>
      </c>
      <c r="G9" s="34">
        <v>-0.26248315756297513</v>
      </c>
      <c r="H9" s="34">
        <v>0.74689426401156167</v>
      </c>
      <c r="J9" s="117" t="s">
        <v>151</v>
      </c>
      <c r="K9" s="123">
        <f>K7*(K8/SQRT(F15))</f>
        <v>0.34396230005899969</v>
      </c>
      <c r="L9" s="123">
        <f t="shared" ref="L9:M9" si="4">L7*(L8/SQRT(G15))</f>
        <v>0.62193826584560508</v>
      </c>
      <c r="M9" s="123">
        <f t="shared" si="4"/>
        <v>1.2931161092213677</v>
      </c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x14ac:dyDescent="0.2">
      <c r="A10" s="13">
        <v>5.8999999999999995</v>
      </c>
      <c r="B10" s="13">
        <v>8.6999999999999993</v>
      </c>
      <c r="C10" s="13">
        <v>12.3</v>
      </c>
      <c r="E10" s="34" t="s">
        <v>145</v>
      </c>
      <c r="F10" s="34">
        <v>0.92744909701079292</v>
      </c>
      <c r="G10" s="34">
        <v>0.25431252987634356</v>
      </c>
      <c r="H10" s="34">
        <v>0.52609534178899808</v>
      </c>
      <c r="J10" s="149" t="s">
        <v>86</v>
      </c>
      <c r="K10" s="149"/>
      <c r="L10" s="149"/>
      <c r="M10" s="149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x14ac:dyDescent="0.2">
      <c r="A11" s="13">
        <v>7.2</v>
      </c>
      <c r="B11" s="13">
        <v>11.100000000000001</v>
      </c>
      <c r="C11" s="13">
        <v>9.6000000000000014</v>
      </c>
      <c r="E11" s="34" t="s">
        <v>146</v>
      </c>
      <c r="F11" s="34">
        <v>8.5999999999999979</v>
      </c>
      <c r="G11" s="34">
        <v>13.799999999999997</v>
      </c>
      <c r="H11" s="34">
        <v>12.099999999999998</v>
      </c>
      <c r="J11" s="117" t="s">
        <v>136</v>
      </c>
      <c r="K11" s="124">
        <f>F3-K9</f>
        <v>6.9458927724047692</v>
      </c>
      <c r="L11" s="124">
        <f t="shared" ref="L11:M11" si="5">G3-L9</f>
        <v>10.729624234154397</v>
      </c>
      <c r="M11" s="124">
        <f t="shared" si="5"/>
        <v>13.37747212607275</v>
      </c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x14ac:dyDescent="0.2">
      <c r="A12" s="13">
        <v>6.3999999999999995</v>
      </c>
      <c r="B12" s="13">
        <v>10.7</v>
      </c>
      <c r="C12" s="13">
        <v>14.3</v>
      </c>
      <c r="E12" s="34" t="s">
        <v>147</v>
      </c>
      <c r="F12" s="34">
        <v>4.1000000000000005</v>
      </c>
      <c r="G12" s="34">
        <v>4.8</v>
      </c>
      <c r="H12" s="34">
        <v>9.6000000000000014</v>
      </c>
      <c r="J12" s="117" t="s">
        <v>137</v>
      </c>
      <c r="K12" s="124">
        <f>F3+K9</f>
        <v>7.6338173725227678</v>
      </c>
      <c r="L12" s="124">
        <f t="shared" ref="L12:M12" si="6">G3+L9</f>
        <v>11.973500765845607</v>
      </c>
      <c r="M12" s="124">
        <f t="shared" si="6"/>
        <v>15.963704344515484</v>
      </c>
    </row>
    <row r="13" spans="1:26" x14ac:dyDescent="0.2">
      <c r="A13" s="13">
        <v>7.6000000000000005</v>
      </c>
      <c r="B13" s="13">
        <v>11.3</v>
      </c>
      <c r="C13" s="13">
        <v>14.5</v>
      </c>
      <c r="E13" s="34" t="s">
        <v>148</v>
      </c>
      <c r="F13" s="34">
        <v>12.7</v>
      </c>
      <c r="G13" s="34">
        <v>18.599999999999998</v>
      </c>
      <c r="H13" s="34">
        <v>21.7</v>
      </c>
    </row>
    <row r="14" spans="1:26" x14ac:dyDescent="0.2">
      <c r="A14" s="13">
        <v>7.8</v>
      </c>
      <c r="B14" s="13">
        <v>8</v>
      </c>
      <c r="C14" s="13">
        <v>13.5</v>
      </c>
      <c r="E14" s="34" t="s">
        <v>149</v>
      </c>
      <c r="F14" s="34">
        <v>503.00000000000006</v>
      </c>
      <c r="G14" s="34">
        <v>726.50000000000011</v>
      </c>
      <c r="H14" s="34">
        <v>249.39999999999998</v>
      </c>
    </row>
    <row r="15" spans="1:26" ht="13.5" thickBot="1" x14ac:dyDescent="0.25">
      <c r="A15" s="13">
        <v>8.8000000000000007</v>
      </c>
      <c r="B15" s="13">
        <v>7.3</v>
      </c>
      <c r="C15" s="13">
        <v>15.099999999999998</v>
      </c>
      <c r="E15" s="35" t="s">
        <v>150</v>
      </c>
      <c r="F15" s="35">
        <v>69</v>
      </c>
      <c r="G15" s="35">
        <v>64</v>
      </c>
      <c r="H15" s="35">
        <v>17</v>
      </c>
      <c r="J15" t="s">
        <v>135</v>
      </c>
    </row>
    <row r="16" spans="1:26" x14ac:dyDescent="0.2">
      <c r="A16" s="13">
        <v>9.1999999999999993</v>
      </c>
      <c r="B16" s="13">
        <v>14.099999999999998</v>
      </c>
      <c r="C16" s="13">
        <v>14</v>
      </c>
      <c r="E16" s="34"/>
    </row>
    <row r="17" spans="1:5" x14ac:dyDescent="0.2">
      <c r="A17" s="13">
        <v>6.8999999999999995</v>
      </c>
      <c r="B17" s="13">
        <v>14.399999999999999</v>
      </c>
      <c r="C17" s="13">
        <v>21.7</v>
      </c>
      <c r="E17" s="34"/>
    </row>
    <row r="18" spans="1:5" x14ac:dyDescent="0.2">
      <c r="A18" s="13">
        <v>10</v>
      </c>
      <c r="B18" s="13">
        <v>10.7</v>
      </c>
      <c r="C18" s="13">
        <v>16.5</v>
      </c>
    </row>
    <row r="19" spans="1:5" x14ac:dyDescent="0.2">
      <c r="A19" s="13">
        <v>9.8000000000000007</v>
      </c>
      <c r="B19" s="13">
        <v>14.399999999999999</v>
      </c>
    </row>
    <row r="20" spans="1:5" x14ac:dyDescent="0.2">
      <c r="A20" s="13">
        <v>5.5</v>
      </c>
      <c r="B20" s="13">
        <v>12.2</v>
      </c>
    </row>
    <row r="21" spans="1:5" x14ac:dyDescent="0.2">
      <c r="A21" s="13">
        <v>10</v>
      </c>
      <c r="B21" s="13">
        <v>9.3000000000000007</v>
      </c>
    </row>
    <row r="22" spans="1:5" x14ac:dyDescent="0.2">
      <c r="A22" s="13">
        <v>7.5000000000000009</v>
      </c>
      <c r="B22" s="13">
        <v>10.399999999999999</v>
      </c>
    </row>
    <row r="23" spans="1:5" x14ac:dyDescent="0.2">
      <c r="A23" s="13">
        <v>5.4</v>
      </c>
      <c r="B23" s="13">
        <v>11.600000000000001</v>
      </c>
    </row>
    <row r="24" spans="1:5" x14ac:dyDescent="0.2">
      <c r="A24" s="13">
        <v>6.1000000000000005</v>
      </c>
      <c r="B24" s="13">
        <v>10.600000000000001</v>
      </c>
    </row>
    <row r="25" spans="1:5" x14ac:dyDescent="0.2">
      <c r="A25" s="13">
        <v>5</v>
      </c>
      <c r="B25" s="13">
        <v>11.3</v>
      </c>
    </row>
    <row r="26" spans="1:5" x14ac:dyDescent="0.2">
      <c r="A26" s="13">
        <v>6.6000000000000005</v>
      </c>
      <c r="B26" s="13">
        <v>4.8</v>
      </c>
    </row>
    <row r="27" spans="1:5" x14ac:dyDescent="0.2">
      <c r="A27" s="13">
        <v>6.3</v>
      </c>
      <c r="B27" s="13">
        <v>9.3000000000000007</v>
      </c>
    </row>
    <row r="28" spans="1:5" x14ac:dyDescent="0.2">
      <c r="A28" s="13">
        <v>6.5000000000000009</v>
      </c>
      <c r="B28" s="13">
        <v>10.899999999999999</v>
      </c>
    </row>
    <row r="29" spans="1:5" x14ac:dyDescent="0.2">
      <c r="A29" s="13">
        <v>5.8</v>
      </c>
      <c r="B29" s="13">
        <v>16.399999999999999</v>
      </c>
    </row>
    <row r="30" spans="1:5" x14ac:dyDescent="0.2">
      <c r="A30" s="13">
        <v>5.6000000000000005</v>
      </c>
      <c r="B30" s="13">
        <v>13.8</v>
      </c>
    </row>
    <row r="31" spans="1:5" x14ac:dyDescent="0.2">
      <c r="A31" s="13">
        <v>5.7</v>
      </c>
      <c r="B31" s="13">
        <v>18.599999999999998</v>
      </c>
    </row>
    <row r="32" spans="1:5" x14ac:dyDescent="0.2">
      <c r="A32" s="13">
        <v>6.1000000000000005</v>
      </c>
      <c r="B32" s="13">
        <v>8.6999999999999993</v>
      </c>
    </row>
    <row r="33" spans="1:2" x14ac:dyDescent="0.2">
      <c r="A33" s="13">
        <v>7.2</v>
      </c>
      <c r="B33" s="13">
        <v>7.7</v>
      </c>
    </row>
    <row r="34" spans="1:2" x14ac:dyDescent="0.2">
      <c r="A34" s="13">
        <v>8.8999999999999986</v>
      </c>
      <c r="B34" s="13">
        <v>9.3999999999999986</v>
      </c>
    </row>
    <row r="35" spans="1:2" x14ac:dyDescent="0.2">
      <c r="A35" s="13">
        <v>6.8999999999999995</v>
      </c>
      <c r="B35" s="13">
        <v>11</v>
      </c>
    </row>
    <row r="36" spans="1:2" x14ac:dyDescent="0.2">
      <c r="A36" s="13">
        <v>12.7</v>
      </c>
      <c r="B36" s="13">
        <v>9.5</v>
      </c>
    </row>
    <row r="37" spans="1:2" x14ac:dyDescent="0.2">
      <c r="A37" s="13">
        <v>10.3</v>
      </c>
      <c r="B37" s="13">
        <v>12.2</v>
      </c>
    </row>
    <row r="38" spans="1:2" x14ac:dyDescent="0.2">
      <c r="A38" s="13">
        <v>9.1000000000000014</v>
      </c>
      <c r="B38" s="13">
        <v>13</v>
      </c>
    </row>
    <row r="39" spans="1:2" x14ac:dyDescent="0.2">
      <c r="A39" s="13">
        <v>10</v>
      </c>
      <c r="B39" s="13">
        <v>7.3</v>
      </c>
    </row>
    <row r="40" spans="1:2" x14ac:dyDescent="0.2">
      <c r="A40" s="13">
        <v>7.0000000000000009</v>
      </c>
      <c r="B40" s="13">
        <v>6.3</v>
      </c>
    </row>
    <row r="41" spans="1:2" x14ac:dyDescent="0.2">
      <c r="A41" s="13">
        <v>6.2</v>
      </c>
      <c r="B41" s="13">
        <v>13.600000000000001</v>
      </c>
    </row>
    <row r="42" spans="1:2" x14ac:dyDescent="0.2">
      <c r="A42" s="13">
        <v>5.6000000000000005</v>
      </c>
      <c r="B42" s="13">
        <v>12.2</v>
      </c>
    </row>
    <row r="43" spans="1:2" x14ac:dyDescent="0.2">
      <c r="A43" s="13">
        <v>4.8</v>
      </c>
      <c r="B43" s="13">
        <v>12.600000000000001</v>
      </c>
    </row>
    <row r="44" spans="1:2" x14ac:dyDescent="0.2">
      <c r="A44" s="13">
        <v>6.0000000000000009</v>
      </c>
      <c r="B44" s="13">
        <v>11.5</v>
      </c>
    </row>
    <row r="45" spans="1:2" x14ac:dyDescent="0.2">
      <c r="A45" s="19">
        <v>4.1000000000000005</v>
      </c>
      <c r="B45" s="13">
        <v>16.7</v>
      </c>
    </row>
    <row r="46" spans="1:2" x14ac:dyDescent="0.2">
      <c r="A46" s="13">
        <v>5.8</v>
      </c>
      <c r="B46" s="13">
        <v>7.8999999999999995</v>
      </c>
    </row>
    <row r="47" spans="1:2" x14ac:dyDescent="0.2">
      <c r="A47" s="13">
        <v>6.2</v>
      </c>
      <c r="B47" s="13">
        <v>12</v>
      </c>
    </row>
    <row r="48" spans="1:2" x14ac:dyDescent="0.2">
      <c r="A48" s="13">
        <v>5.4</v>
      </c>
      <c r="B48" s="13">
        <v>8</v>
      </c>
    </row>
    <row r="49" spans="1:2" x14ac:dyDescent="0.2">
      <c r="A49" s="13">
        <v>7.1000000000000005</v>
      </c>
      <c r="B49" s="13">
        <v>8.5</v>
      </c>
    </row>
    <row r="50" spans="1:2" x14ac:dyDescent="0.2">
      <c r="A50" s="13">
        <v>7.8999999999999995</v>
      </c>
      <c r="B50" s="13">
        <v>8.6999999999999993</v>
      </c>
    </row>
    <row r="51" spans="1:2" x14ac:dyDescent="0.2">
      <c r="A51" s="13">
        <v>4.4000000000000004</v>
      </c>
      <c r="B51" s="13">
        <v>9.6000000000000014</v>
      </c>
    </row>
    <row r="52" spans="1:2" x14ac:dyDescent="0.2">
      <c r="A52" s="13">
        <v>6.3</v>
      </c>
      <c r="B52" s="13">
        <v>12.100000000000001</v>
      </c>
    </row>
    <row r="53" spans="1:2" x14ac:dyDescent="0.2">
      <c r="A53" s="13">
        <v>7.8999999999999995</v>
      </c>
      <c r="B53" s="13">
        <v>13.899999999999999</v>
      </c>
    </row>
    <row r="54" spans="1:2" x14ac:dyDescent="0.2">
      <c r="A54" s="13">
        <v>6.8</v>
      </c>
      <c r="B54" s="13">
        <v>14.899999999999999</v>
      </c>
    </row>
    <row r="55" spans="1:2" x14ac:dyDescent="0.2">
      <c r="A55" s="13">
        <v>6.2</v>
      </c>
      <c r="B55" s="13">
        <v>12.7</v>
      </c>
    </row>
    <row r="56" spans="1:2" x14ac:dyDescent="0.2">
      <c r="A56" s="13">
        <v>8.6000000000000014</v>
      </c>
      <c r="B56" s="13">
        <v>13.7</v>
      </c>
    </row>
    <row r="57" spans="1:2" x14ac:dyDescent="0.2">
      <c r="A57" s="13">
        <v>7.7</v>
      </c>
      <c r="B57" s="13">
        <v>15.2</v>
      </c>
    </row>
    <row r="58" spans="1:2" x14ac:dyDescent="0.2">
      <c r="A58" s="13">
        <v>6.7</v>
      </c>
      <c r="B58" s="13">
        <v>17.2</v>
      </c>
    </row>
    <row r="59" spans="1:2" x14ac:dyDescent="0.2">
      <c r="A59" s="13">
        <v>7.3999999999999995</v>
      </c>
      <c r="B59" s="13">
        <v>9.6000000000000014</v>
      </c>
    </row>
    <row r="60" spans="1:2" x14ac:dyDescent="0.2">
      <c r="A60" s="13">
        <v>7.6000000000000005</v>
      </c>
      <c r="B60" s="13">
        <v>10.199999999999999</v>
      </c>
    </row>
    <row r="61" spans="1:2" x14ac:dyDescent="0.2">
      <c r="A61" s="13">
        <v>7.8999999999999995</v>
      </c>
      <c r="B61" s="13">
        <v>8.8999999999999986</v>
      </c>
    </row>
    <row r="62" spans="1:2" x14ac:dyDescent="0.2">
      <c r="A62" s="13">
        <v>12.2</v>
      </c>
      <c r="B62" s="13">
        <v>15.3</v>
      </c>
    </row>
    <row r="63" spans="1:2" x14ac:dyDescent="0.2">
      <c r="A63" s="13">
        <v>6.6000000000000005</v>
      </c>
      <c r="B63" s="13">
        <v>11.8</v>
      </c>
    </row>
    <row r="64" spans="1:2" x14ac:dyDescent="0.2">
      <c r="A64" s="13">
        <v>7.2</v>
      </c>
      <c r="B64" s="13">
        <v>11.399999999999999</v>
      </c>
    </row>
    <row r="65" spans="1:2" x14ac:dyDescent="0.2">
      <c r="A65" s="13">
        <v>8.5</v>
      </c>
      <c r="B65" s="13">
        <v>15.3</v>
      </c>
    </row>
    <row r="66" spans="1:2" x14ac:dyDescent="0.2">
      <c r="A66" s="13">
        <v>6.1000000000000005</v>
      </c>
    </row>
    <row r="67" spans="1:2" x14ac:dyDescent="0.2">
      <c r="A67" s="13">
        <v>8.5</v>
      </c>
    </row>
    <row r="68" spans="1:2" x14ac:dyDescent="0.2">
      <c r="A68" s="13">
        <v>7.6000000000000005</v>
      </c>
    </row>
    <row r="69" spans="1:2" x14ac:dyDescent="0.2">
      <c r="A69" s="13">
        <v>8.6000000000000014</v>
      </c>
    </row>
    <row r="70" spans="1:2" x14ac:dyDescent="0.2">
      <c r="A70" s="13">
        <v>8.1999999999999993</v>
      </c>
    </row>
  </sheetData>
  <mergeCells count="5">
    <mergeCell ref="J1:M1"/>
    <mergeCell ref="J10:M10"/>
    <mergeCell ref="Q3:Y3"/>
    <mergeCell ref="Q4:Y4"/>
    <mergeCell ref="Q5:Y5"/>
  </mergeCells>
  <pageMargins left="0.7" right="0.7" top="0.75" bottom="0.75" header="0.3" footer="0.3"/>
  <pageSetup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21"/>
  <sheetViews>
    <sheetView zoomScale="99" zoomScaleNormal="99" workbookViewId="0">
      <selection activeCell="L5" sqref="L5"/>
    </sheetView>
  </sheetViews>
  <sheetFormatPr defaultRowHeight="12.75" x14ac:dyDescent="0.2"/>
  <cols>
    <col min="1" max="2" width="15.28515625" bestFit="1" customWidth="1"/>
    <col min="3" max="3" width="22.7109375" bestFit="1" customWidth="1"/>
    <col min="4" max="4" width="18.42578125" bestFit="1" customWidth="1"/>
    <col min="5" max="5" width="13.140625" bestFit="1" customWidth="1"/>
    <col min="6" max="8" width="16.42578125" bestFit="1" customWidth="1"/>
    <col min="9" max="9" width="11.42578125" bestFit="1" customWidth="1"/>
    <col min="10" max="10" width="24.140625" customWidth="1"/>
    <col min="11" max="14" width="9.5703125" bestFit="1" customWidth="1"/>
    <col min="19" max="19" width="18.7109375" customWidth="1"/>
  </cols>
  <sheetData>
    <row r="1" spans="1:20" ht="12.95" customHeight="1" x14ac:dyDescent="0.2">
      <c r="A1" s="127" t="s">
        <v>155</v>
      </c>
      <c r="B1" t="s">
        <v>157</v>
      </c>
      <c r="C1" t="s">
        <v>158</v>
      </c>
      <c r="J1" s="156" t="s">
        <v>119</v>
      </c>
      <c r="K1" s="156"/>
      <c r="L1" s="156"/>
      <c r="M1" s="156"/>
      <c r="N1" s="156"/>
    </row>
    <row r="2" spans="1:20" x14ac:dyDescent="0.2">
      <c r="A2" s="51" t="s">
        <v>126</v>
      </c>
      <c r="B2" s="128">
        <v>37</v>
      </c>
      <c r="C2" s="52">
        <v>0.24666666666666667</v>
      </c>
      <c r="J2" s="156"/>
      <c r="K2" s="156"/>
      <c r="L2" s="156"/>
      <c r="M2" s="156"/>
      <c r="N2" s="156"/>
    </row>
    <row r="3" spans="1:20" x14ac:dyDescent="0.2">
      <c r="A3" s="51" t="s">
        <v>24</v>
      </c>
      <c r="B3" s="128">
        <v>47</v>
      </c>
      <c r="C3" s="52">
        <v>0.31333333333333335</v>
      </c>
      <c r="J3" s="129"/>
      <c r="K3" s="129" t="s">
        <v>126</v>
      </c>
      <c r="L3" s="129" t="s">
        <v>24</v>
      </c>
      <c r="M3" s="129" t="s">
        <v>124</v>
      </c>
      <c r="N3" s="129" t="s">
        <v>25</v>
      </c>
    </row>
    <row r="4" spans="1:20" x14ac:dyDescent="0.2">
      <c r="A4" s="51" t="s">
        <v>124</v>
      </c>
      <c r="B4" s="128">
        <v>31</v>
      </c>
      <c r="C4" s="52">
        <v>0.20666666666666667</v>
      </c>
      <c r="J4" s="129" t="s">
        <v>159</v>
      </c>
      <c r="K4" s="147">
        <f>GETPIVOTDATA("Proportion of States2",$A$1,"State","TAS")</f>
        <v>0.24666666666666667</v>
      </c>
      <c r="L4" s="147">
        <f>GETPIVOTDATA("Proportion of States2",$A$1,"State","NSW")</f>
        <v>0.31333333333333335</v>
      </c>
      <c r="M4" s="147">
        <f>GETPIVOTDATA("Proportion of States2",$A$1,"State","VIC")</f>
        <v>0.20666666666666667</v>
      </c>
      <c r="N4" s="147">
        <f>GETPIVOTDATA("Proportion of States2",$A$1,"State","Qld")</f>
        <v>0.23333333333333334</v>
      </c>
    </row>
    <row r="5" spans="1:20" x14ac:dyDescent="0.2">
      <c r="A5" s="51" t="s">
        <v>25</v>
      </c>
      <c r="B5" s="128">
        <v>35</v>
      </c>
      <c r="C5" s="52">
        <v>0.23333333333333334</v>
      </c>
      <c r="J5" s="129" t="s">
        <v>160</v>
      </c>
      <c r="K5" s="147">
        <v>1.645</v>
      </c>
      <c r="L5" s="147">
        <v>1.645</v>
      </c>
      <c r="M5" s="147">
        <v>1.645</v>
      </c>
      <c r="N5" s="147">
        <v>1.645</v>
      </c>
    </row>
    <row r="6" spans="1:20" x14ac:dyDescent="0.2">
      <c r="A6" s="51" t="s">
        <v>156</v>
      </c>
      <c r="B6" s="128">
        <v>150</v>
      </c>
      <c r="C6" s="52">
        <v>1</v>
      </c>
      <c r="J6" s="129" t="s">
        <v>161</v>
      </c>
      <c r="K6" s="147">
        <v>150</v>
      </c>
      <c r="L6" s="147">
        <v>150</v>
      </c>
      <c r="M6" s="147">
        <v>150</v>
      </c>
      <c r="N6" s="147">
        <v>150</v>
      </c>
    </row>
    <row r="7" spans="1:20" x14ac:dyDescent="0.2">
      <c r="J7" s="129" t="s">
        <v>162</v>
      </c>
      <c r="K7" s="147">
        <f>K4*((1-K4)/K6)</f>
        <v>1.2388148148148148E-3</v>
      </c>
      <c r="L7" s="147">
        <f t="shared" ref="L7:N7" si="0">L4*((1-L4)/L6)</f>
        <v>1.4343703703703706E-3</v>
      </c>
      <c r="M7" s="147">
        <f t="shared" si="0"/>
        <v>1.0930370370370371E-3</v>
      </c>
      <c r="N7" s="147">
        <f t="shared" si="0"/>
        <v>1.1925925925925925E-3</v>
      </c>
    </row>
    <row r="8" spans="1:20" x14ac:dyDescent="0.2">
      <c r="J8" s="129" t="s">
        <v>166</v>
      </c>
      <c r="K8" s="147">
        <f>SQRT(K7)</f>
        <v>3.5196801201456004E-2</v>
      </c>
      <c r="L8" s="147">
        <f t="shared" ref="L8:N8" si="1">SQRT(L7)</f>
        <v>3.7873082398589775E-2</v>
      </c>
      <c r="M8" s="147">
        <f t="shared" si="1"/>
        <v>3.3061110644336152E-2</v>
      </c>
      <c r="N8" s="147">
        <f t="shared" si="1"/>
        <v>3.4533933928711229E-2</v>
      </c>
    </row>
    <row r="9" spans="1:20" x14ac:dyDescent="0.2">
      <c r="J9" s="129" t="s">
        <v>163</v>
      </c>
      <c r="K9" s="147">
        <f>K5*(K8)</f>
        <v>5.789873797639513E-2</v>
      </c>
      <c r="L9" s="147">
        <f t="shared" ref="L9:N9" si="2">L5*(L8)</f>
        <v>6.2301220545680179E-2</v>
      </c>
      <c r="M9" s="147">
        <f t="shared" si="2"/>
        <v>5.4385527009932967E-2</v>
      </c>
      <c r="N9" s="147">
        <f t="shared" si="2"/>
        <v>5.6808321312729969E-2</v>
      </c>
    </row>
    <row r="10" spans="1:20" x14ac:dyDescent="0.2">
      <c r="J10" s="129"/>
      <c r="K10" s="64"/>
      <c r="L10" s="64"/>
      <c r="M10" s="64"/>
      <c r="N10" s="64"/>
    </row>
    <row r="11" spans="1:20" x14ac:dyDescent="0.2">
      <c r="J11" s="129" t="s">
        <v>164</v>
      </c>
      <c r="K11" s="146">
        <f>(K4-K9)</f>
        <v>0.18876792869027154</v>
      </c>
      <c r="L11" s="146">
        <f t="shared" ref="L11:N11" si="3">(L4-L9)</f>
        <v>0.25103211278765319</v>
      </c>
      <c r="M11" s="146">
        <f t="shared" si="3"/>
        <v>0.15228113965673371</v>
      </c>
      <c r="N11" s="146">
        <f t="shared" si="3"/>
        <v>0.17652501202060336</v>
      </c>
    </row>
    <row r="12" spans="1:20" x14ac:dyDescent="0.2">
      <c r="J12" s="129" t="s">
        <v>165</v>
      </c>
      <c r="K12" s="146">
        <f>(K4+K9)</f>
        <v>0.30456540464306181</v>
      </c>
      <c r="L12" s="146">
        <f t="shared" ref="L12:N12" si="4">(L4+L9)</f>
        <v>0.37563455387901351</v>
      </c>
      <c r="M12" s="146">
        <f t="shared" si="4"/>
        <v>0.26105219367659965</v>
      </c>
      <c r="N12" s="146">
        <f t="shared" si="4"/>
        <v>0.29014165464606329</v>
      </c>
    </row>
    <row r="14" spans="1:20" ht="13.5" thickBot="1" x14ac:dyDescent="0.25"/>
    <row r="15" spans="1:20" x14ac:dyDescent="0.2">
      <c r="I15" s="47" t="s">
        <v>88</v>
      </c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40"/>
    </row>
    <row r="16" spans="1:20" ht="13.5" thickBot="1" x14ac:dyDescent="0.25">
      <c r="I16" s="41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3"/>
    </row>
    <row r="17" spans="9:20" ht="15.75" thickBot="1" x14ac:dyDescent="0.25">
      <c r="I17" s="41"/>
      <c r="J17" s="48" t="s">
        <v>126</v>
      </c>
      <c r="K17" s="153" t="s">
        <v>167</v>
      </c>
      <c r="L17" s="154"/>
      <c r="M17" s="154"/>
      <c r="N17" s="154"/>
      <c r="O17" s="154"/>
      <c r="P17" s="154"/>
      <c r="Q17" s="154"/>
      <c r="R17" s="154"/>
      <c r="S17" s="155"/>
      <c r="T17" s="43"/>
    </row>
    <row r="18" spans="9:20" ht="15" customHeight="1" thickBot="1" x14ac:dyDescent="0.25">
      <c r="I18" s="41"/>
      <c r="J18" s="49" t="s">
        <v>24</v>
      </c>
      <c r="K18" s="153" t="s">
        <v>168</v>
      </c>
      <c r="L18" s="154"/>
      <c r="M18" s="154"/>
      <c r="N18" s="154"/>
      <c r="O18" s="154"/>
      <c r="P18" s="154"/>
      <c r="Q18" s="154"/>
      <c r="R18" s="154"/>
      <c r="S18" s="155"/>
      <c r="T18" s="43"/>
    </row>
    <row r="19" spans="9:20" ht="15" customHeight="1" thickBot="1" x14ac:dyDescent="0.25">
      <c r="I19" s="41"/>
      <c r="J19" s="50" t="s">
        <v>124</v>
      </c>
      <c r="K19" s="153" t="s">
        <v>169</v>
      </c>
      <c r="L19" s="154"/>
      <c r="M19" s="154"/>
      <c r="N19" s="154"/>
      <c r="O19" s="154"/>
      <c r="P19" s="154"/>
      <c r="Q19" s="154"/>
      <c r="R19" s="154"/>
      <c r="S19" s="155"/>
      <c r="T19" s="43"/>
    </row>
    <row r="20" spans="9:20" ht="15" customHeight="1" thickBot="1" x14ac:dyDescent="0.25">
      <c r="I20" s="41"/>
      <c r="J20" s="50" t="s">
        <v>89</v>
      </c>
      <c r="K20" s="153" t="s">
        <v>170</v>
      </c>
      <c r="L20" s="154"/>
      <c r="M20" s="154"/>
      <c r="N20" s="154"/>
      <c r="O20" s="154"/>
      <c r="P20" s="154"/>
      <c r="Q20" s="154"/>
      <c r="R20" s="154"/>
      <c r="S20" s="155"/>
      <c r="T20" s="43"/>
    </row>
    <row r="21" spans="9:20" ht="13.5" thickBot="1" x14ac:dyDescent="0.25">
      <c r="I21" s="44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6"/>
    </row>
  </sheetData>
  <mergeCells count="5">
    <mergeCell ref="J1:N2"/>
    <mergeCell ref="K17:S17"/>
    <mergeCell ref="K18:S18"/>
    <mergeCell ref="K19:S19"/>
    <mergeCell ref="K20:S20"/>
  </mergeCells>
  <pageMargins left="0.7" right="0.7" top="0.75" bottom="0.75" header="0.3" footer="0.3"/>
  <pageSetup orientation="portrait" horizontalDpi="360" verticalDpi="36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50"/>
  <sheetViews>
    <sheetView zoomScale="85" zoomScaleNormal="85" workbookViewId="0">
      <selection activeCell="I17" sqref="I17"/>
    </sheetView>
  </sheetViews>
  <sheetFormatPr defaultRowHeight="12.75" x14ac:dyDescent="0.2"/>
  <cols>
    <col min="6" max="6" width="31.42578125" customWidth="1"/>
    <col min="7" max="7" width="18.5703125" bestFit="1" customWidth="1"/>
    <col min="8" max="8" width="18.42578125" bestFit="1" customWidth="1"/>
    <col min="9" max="10" width="17.42578125" bestFit="1" customWidth="1"/>
    <col min="11" max="11" width="17.42578125" customWidth="1"/>
    <col min="13" max="13" width="22.140625" customWidth="1"/>
    <col min="14" max="14" width="42.42578125" customWidth="1"/>
    <col min="15" max="15" width="10.85546875" bestFit="1" customWidth="1"/>
    <col min="20" max="20" width="15.5703125" customWidth="1"/>
    <col min="23" max="23" width="10.7109375" customWidth="1"/>
  </cols>
  <sheetData>
    <row r="1" spans="1:21" ht="13.5" thickBot="1" x14ac:dyDescent="0.25">
      <c r="A1" s="33" t="s">
        <v>126</v>
      </c>
      <c r="B1" s="33" t="s">
        <v>24</v>
      </c>
      <c r="C1" s="33" t="s">
        <v>124</v>
      </c>
      <c r="D1" s="33" t="s">
        <v>89</v>
      </c>
      <c r="F1" s="36"/>
      <c r="G1" s="36" t="s">
        <v>126</v>
      </c>
      <c r="H1" s="36" t="s">
        <v>24</v>
      </c>
      <c r="I1" s="36" t="s">
        <v>124</v>
      </c>
      <c r="J1" s="36" t="s">
        <v>89</v>
      </c>
      <c r="K1" s="105"/>
    </row>
    <row r="2" spans="1:21" x14ac:dyDescent="0.2">
      <c r="A2" s="15">
        <v>37.200000000000003</v>
      </c>
      <c r="B2" s="15">
        <v>55.999999999999993</v>
      </c>
      <c r="C2" s="15">
        <v>39.200000000000003</v>
      </c>
      <c r="D2" s="15">
        <v>118.00000000000001</v>
      </c>
      <c r="F2" s="34"/>
      <c r="G2" s="34"/>
      <c r="H2" s="34"/>
      <c r="I2" s="34"/>
      <c r="J2" s="34"/>
      <c r="K2" s="34"/>
      <c r="L2" s="47" t="s">
        <v>88</v>
      </c>
      <c r="M2" s="39"/>
      <c r="N2" s="39"/>
      <c r="O2" s="39"/>
      <c r="P2" s="39"/>
      <c r="Q2" s="39"/>
      <c r="R2" s="39"/>
      <c r="S2" s="39"/>
      <c r="T2" s="39"/>
      <c r="U2" s="40"/>
    </row>
    <row r="3" spans="1:21" ht="13.5" thickBot="1" x14ac:dyDescent="0.25">
      <c r="A3" s="15">
        <v>44.1</v>
      </c>
      <c r="B3" s="15">
        <v>67.699999999999989</v>
      </c>
      <c r="C3" s="15">
        <v>43.6</v>
      </c>
      <c r="D3" s="15">
        <v>156.80000000000001</v>
      </c>
      <c r="F3" s="34" t="s">
        <v>67</v>
      </c>
      <c r="G3" s="34">
        <v>120.34594594594597</v>
      </c>
      <c r="H3" s="34">
        <v>126.28510638297871</v>
      </c>
      <c r="I3" s="34">
        <v>119.06451612903226</v>
      </c>
      <c r="J3" s="34">
        <v>145.86000000000001</v>
      </c>
      <c r="K3" s="37"/>
      <c r="L3" s="41"/>
      <c r="M3" s="42"/>
      <c r="N3" s="42"/>
      <c r="O3" s="42"/>
      <c r="P3" s="42"/>
      <c r="Q3" s="42"/>
      <c r="R3" s="42"/>
      <c r="S3" s="42"/>
      <c r="T3" s="42"/>
      <c r="U3" s="43"/>
    </row>
    <row r="4" spans="1:21" ht="16.5" thickBot="1" x14ac:dyDescent="0.25">
      <c r="A4" s="15">
        <v>314.09999999999997</v>
      </c>
      <c r="B4" s="15">
        <v>39</v>
      </c>
      <c r="C4" s="15">
        <v>100.30000000000001</v>
      </c>
      <c r="D4" s="15">
        <v>167.3</v>
      </c>
      <c r="F4" s="34" t="s">
        <v>139</v>
      </c>
      <c r="G4" s="34">
        <v>11.596791128730489</v>
      </c>
      <c r="H4" s="34">
        <v>9.1101731156579149</v>
      </c>
      <c r="I4" s="34">
        <v>10.506502388446512</v>
      </c>
      <c r="J4" s="34">
        <v>11.009175852041624</v>
      </c>
      <c r="K4" s="37"/>
      <c r="L4" s="63" t="s">
        <v>95</v>
      </c>
      <c r="M4" s="68" t="s">
        <v>90</v>
      </c>
      <c r="N4" s="69"/>
      <c r="O4" s="39"/>
      <c r="P4" s="39"/>
      <c r="Q4" s="39"/>
      <c r="R4" s="39"/>
      <c r="S4" s="39"/>
      <c r="T4" s="40"/>
      <c r="U4" s="43"/>
    </row>
    <row r="5" spans="1:21" ht="16.5" thickBot="1" x14ac:dyDescent="0.25">
      <c r="A5" s="15">
        <v>30.099999999999998</v>
      </c>
      <c r="B5" s="15">
        <v>154.9</v>
      </c>
      <c r="C5" s="15">
        <v>130.50000000000003</v>
      </c>
      <c r="D5" s="15">
        <v>56.099999999999994</v>
      </c>
      <c r="F5" s="34" t="s">
        <v>140</v>
      </c>
      <c r="G5" s="34">
        <v>108.2</v>
      </c>
      <c r="H5" s="34">
        <v>126.9</v>
      </c>
      <c r="I5" s="34">
        <v>124.30000000000001</v>
      </c>
      <c r="J5" s="34">
        <v>134.4</v>
      </c>
      <c r="K5" s="34"/>
      <c r="L5" s="63"/>
      <c r="M5" s="115" t="s">
        <v>126</v>
      </c>
      <c r="N5" s="158" t="s">
        <v>185</v>
      </c>
      <c r="O5" s="159"/>
      <c r="P5" s="159"/>
      <c r="Q5" s="159"/>
      <c r="R5" s="159"/>
      <c r="S5" s="159"/>
      <c r="T5" s="160"/>
      <c r="U5" s="43"/>
    </row>
    <row r="6" spans="1:21" ht="16.5" thickBot="1" x14ac:dyDescent="0.25">
      <c r="A6" s="15">
        <v>109.7</v>
      </c>
      <c r="B6" s="15">
        <v>140.4</v>
      </c>
      <c r="C6" s="15">
        <v>168.5</v>
      </c>
      <c r="D6" s="15">
        <v>67.2</v>
      </c>
      <c r="F6" s="34" t="s">
        <v>141</v>
      </c>
      <c r="G6" s="34" t="e">
        <v>#N/A</v>
      </c>
      <c r="H6" s="34">
        <v>76.5</v>
      </c>
      <c r="I6" s="34" t="e">
        <v>#N/A</v>
      </c>
      <c r="J6" s="34">
        <v>120.60000000000002</v>
      </c>
      <c r="K6" s="34"/>
      <c r="L6" s="63"/>
      <c r="M6" s="70" t="s">
        <v>24</v>
      </c>
      <c r="N6" s="158" t="s">
        <v>186</v>
      </c>
      <c r="O6" s="159"/>
      <c r="P6" s="159"/>
      <c r="Q6" s="159"/>
      <c r="R6" s="159"/>
      <c r="S6" s="159"/>
      <c r="T6" s="160"/>
      <c r="U6" s="43"/>
    </row>
    <row r="7" spans="1:21" ht="16.5" thickBot="1" x14ac:dyDescent="0.25">
      <c r="A7" s="15">
        <v>51.7</v>
      </c>
      <c r="B7" s="15">
        <v>120.5</v>
      </c>
      <c r="C7" s="15">
        <v>176.5</v>
      </c>
      <c r="D7" s="15">
        <v>228.79999999999998</v>
      </c>
      <c r="F7" s="34" t="s">
        <v>142</v>
      </c>
      <c r="G7" s="34">
        <v>70.540526549536608</v>
      </c>
      <c r="H7" s="34">
        <v>62.456200230810097</v>
      </c>
      <c r="I7" s="34">
        <v>58.497729576380991</v>
      </c>
      <c r="J7" s="34">
        <v>65.131162686851937</v>
      </c>
      <c r="K7" s="37"/>
      <c r="L7" s="63"/>
      <c r="M7" s="71" t="s">
        <v>124</v>
      </c>
      <c r="N7" s="158" t="s">
        <v>188</v>
      </c>
      <c r="O7" s="159"/>
      <c r="P7" s="159"/>
      <c r="Q7" s="159"/>
      <c r="R7" s="159"/>
      <c r="S7" s="159"/>
      <c r="T7" s="160"/>
      <c r="U7" s="43"/>
    </row>
    <row r="8" spans="1:21" ht="16.5" thickBot="1" x14ac:dyDescent="0.25">
      <c r="A8" s="15">
        <v>169.70000000000002</v>
      </c>
      <c r="B8" s="15">
        <v>152.80000000000001</v>
      </c>
      <c r="C8" s="15">
        <v>129.30000000000001</v>
      </c>
      <c r="D8" s="15">
        <v>142.1</v>
      </c>
      <c r="F8" s="34" t="s">
        <v>143</v>
      </c>
      <c r="G8" s="34">
        <v>4975.9658858858784</v>
      </c>
      <c r="H8" s="34">
        <v>3900.7769472710434</v>
      </c>
      <c r="I8" s="34">
        <v>3421.9843655913992</v>
      </c>
      <c r="J8" s="34">
        <v>4242.0683529411735</v>
      </c>
      <c r="K8" s="37"/>
      <c r="L8" s="63"/>
      <c r="M8" s="72" t="s">
        <v>89</v>
      </c>
      <c r="N8" s="158" t="s">
        <v>187</v>
      </c>
      <c r="O8" s="159"/>
      <c r="P8" s="159"/>
      <c r="Q8" s="159"/>
      <c r="R8" s="159"/>
      <c r="S8" s="159"/>
      <c r="T8" s="160"/>
      <c r="U8" s="43"/>
    </row>
    <row r="9" spans="1:21" ht="16.5" thickBot="1" x14ac:dyDescent="0.25">
      <c r="A9" s="15">
        <v>74.900000000000006</v>
      </c>
      <c r="B9" s="15">
        <v>255.29999999999995</v>
      </c>
      <c r="C9" s="15">
        <v>219.59999999999997</v>
      </c>
      <c r="D9" s="15">
        <v>88.1</v>
      </c>
      <c r="F9" s="34" t="s">
        <v>144</v>
      </c>
      <c r="G9" s="34">
        <v>0.83360381613464973</v>
      </c>
      <c r="H9" s="34">
        <v>-0.20324812250094793</v>
      </c>
      <c r="I9" s="34">
        <v>-1.1269533071729416</v>
      </c>
      <c r="J9" s="34">
        <v>-0.50134909539183825</v>
      </c>
      <c r="K9" s="37"/>
      <c r="L9" s="63"/>
      <c r="M9" s="65"/>
      <c r="N9" s="67"/>
      <c r="O9" s="42"/>
      <c r="P9" s="42"/>
      <c r="Q9" s="42"/>
      <c r="R9" s="42"/>
      <c r="S9" s="42"/>
      <c r="T9" s="42"/>
      <c r="U9" s="43"/>
    </row>
    <row r="10" spans="1:21" ht="16.5" thickBot="1" x14ac:dyDescent="0.25">
      <c r="A10" s="15">
        <v>149.60000000000002</v>
      </c>
      <c r="B10" s="15">
        <v>168.1</v>
      </c>
      <c r="C10" s="15">
        <v>189.3</v>
      </c>
      <c r="D10" s="15">
        <v>180.8</v>
      </c>
      <c r="F10" s="34" t="s">
        <v>145</v>
      </c>
      <c r="G10" s="34">
        <v>1.0362695102943982</v>
      </c>
      <c r="H10" s="34">
        <v>0.28795453060727272</v>
      </c>
      <c r="I10" s="34">
        <v>6.7290245295277482E-2</v>
      </c>
      <c r="J10" s="34">
        <v>0.37892486458823549</v>
      </c>
      <c r="K10" s="37"/>
      <c r="L10" s="63" t="s">
        <v>96</v>
      </c>
      <c r="M10" s="68" t="s">
        <v>90</v>
      </c>
      <c r="N10" s="69"/>
      <c r="O10" s="39"/>
      <c r="P10" s="39"/>
      <c r="Q10" s="39"/>
      <c r="R10" s="39"/>
      <c r="S10" s="39"/>
      <c r="T10" s="40"/>
      <c r="U10" s="43"/>
    </row>
    <row r="11" spans="1:21" ht="16.5" thickBot="1" x14ac:dyDescent="0.25">
      <c r="A11" s="15">
        <v>259.29999999999995</v>
      </c>
      <c r="B11" s="15">
        <v>106.80000000000001</v>
      </c>
      <c r="C11" s="15">
        <v>81.5</v>
      </c>
      <c r="D11" s="15">
        <v>241.29999999999998</v>
      </c>
      <c r="F11" s="34" t="s">
        <v>146</v>
      </c>
      <c r="G11" s="34">
        <v>283.99999999999994</v>
      </c>
      <c r="H11" s="34">
        <v>251.8</v>
      </c>
      <c r="I11" s="34">
        <v>189.79999999999998</v>
      </c>
      <c r="J11" s="34">
        <v>252.89999999999998</v>
      </c>
      <c r="K11" s="34"/>
      <c r="L11" s="63"/>
      <c r="M11" s="115" t="s">
        <v>126</v>
      </c>
      <c r="N11" s="158" t="s">
        <v>189</v>
      </c>
      <c r="O11" s="159"/>
      <c r="P11" s="159"/>
      <c r="Q11" s="159"/>
      <c r="R11" s="159"/>
      <c r="S11" s="159"/>
      <c r="T11" s="160"/>
      <c r="U11" s="43"/>
    </row>
    <row r="12" spans="1:21" ht="15.75" x14ac:dyDescent="0.2">
      <c r="A12" s="15">
        <v>46.5</v>
      </c>
      <c r="B12" s="15">
        <v>35.400000000000006</v>
      </c>
      <c r="C12" s="15">
        <v>77.3</v>
      </c>
      <c r="D12" s="15">
        <v>85.899999999999991</v>
      </c>
      <c r="F12" s="34" t="s">
        <v>147</v>
      </c>
      <c r="G12" s="34">
        <v>30.099999999999998</v>
      </c>
      <c r="H12" s="34">
        <v>28.700000000000003</v>
      </c>
      <c r="I12" s="34">
        <v>33.4</v>
      </c>
      <c r="J12" s="34">
        <v>36.000000000000007</v>
      </c>
      <c r="K12" s="34"/>
      <c r="L12" s="63"/>
      <c r="M12" s="70" t="s">
        <v>24</v>
      </c>
      <c r="N12" s="161" t="s">
        <v>190</v>
      </c>
      <c r="O12" s="162"/>
      <c r="P12" s="162"/>
      <c r="Q12" s="162"/>
      <c r="R12" s="162"/>
      <c r="S12" s="162"/>
      <c r="T12" s="163"/>
      <c r="U12" s="43"/>
    </row>
    <row r="13" spans="1:21" ht="15.75" x14ac:dyDescent="0.2">
      <c r="A13" s="15">
        <v>289.49999999999994</v>
      </c>
      <c r="B13" s="15">
        <v>122.9</v>
      </c>
      <c r="C13" s="15">
        <v>110.00000000000001</v>
      </c>
      <c r="D13" s="15">
        <v>54.399999999999991</v>
      </c>
      <c r="F13" s="34" t="s">
        <v>148</v>
      </c>
      <c r="G13" s="34">
        <v>314.09999999999997</v>
      </c>
      <c r="H13" s="34">
        <v>280.5</v>
      </c>
      <c r="I13" s="34">
        <v>223.2</v>
      </c>
      <c r="J13" s="34">
        <v>288.89999999999998</v>
      </c>
      <c r="K13" s="34"/>
      <c r="L13" s="63"/>
      <c r="M13" s="71" t="s">
        <v>124</v>
      </c>
      <c r="N13" s="164" t="s">
        <v>191</v>
      </c>
      <c r="O13" s="165"/>
      <c r="P13" s="165"/>
      <c r="Q13" s="165"/>
      <c r="R13" s="165"/>
      <c r="S13" s="165"/>
      <c r="T13" s="166"/>
      <c r="U13" s="43"/>
    </row>
    <row r="14" spans="1:21" ht="16.5" thickBot="1" x14ac:dyDescent="0.25">
      <c r="A14" s="15">
        <v>45.2</v>
      </c>
      <c r="B14" s="15">
        <v>34.400000000000006</v>
      </c>
      <c r="C14" s="15">
        <v>124.30000000000001</v>
      </c>
      <c r="D14" s="15">
        <v>255.39999999999998</v>
      </c>
      <c r="F14" s="34" t="s">
        <v>149</v>
      </c>
      <c r="G14" s="34">
        <v>4452.8000000000011</v>
      </c>
      <c r="H14" s="34">
        <v>5935.4</v>
      </c>
      <c r="I14" s="34">
        <v>3691</v>
      </c>
      <c r="J14" s="34">
        <v>5105.1000000000004</v>
      </c>
      <c r="K14" s="34"/>
      <c r="L14" s="63"/>
      <c r="M14" s="72" t="s">
        <v>89</v>
      </c>
      <c r="N14" s="167" t="s">
        <v>192</v>
      </c>
      <c r="O14" s="168"/>
      <c r="P14" s="168"/>
      <c r="Q14" s="168"/>
      <c r="R14" s="168"/>
      <c r="S14" s="168"/>
      <c r="T14" s="169"/>
      <c r="U14" s="43"/>
    </row>
    <row r="15" spans="1:21" ht="13.5" thickBot="1" x14ac:dyDescent="0.25">
      <c r="A15" s="15">
        <v>112.1</v>
      </c>
      <c r="B15" s="15">
        <v>114.80000000000001</v>
      </c>
      <c r="C15" s="15">
        <v>35.300000000000004</v>
      </c>
      <c r="D15" s="15">
        <v>226.39999999999998</v>
      </c>
      <c r="F15" s="35" t="s">
        <v>150</v>
      </c>
      <c r="G15" s="35">
        <v>37</v>
      </c>
      <c r="H15" s="35">
        <v>47</v>
      </c>
      <c r="I15" s="35">
        <v>31</v>
      </c>
      <c r="J15" s="35">
        <v>35</v>
      </c>
      <c r="K15" s="34"/>
      <c r="L15" s="44"/>
      <c r="M15" s="45"/>
      <c r="N15" s="45"/>
      <c r="O15" s="45"/>
      <c r="P15" s="45"/>
      <c r="Q15" s="45"/>
      <c r="R15" s="45"/>
      <c r="S15" s="45"/>
      <c r="T15" s="45"/>
      <c r="U15" s="46"/>
    </row>
    <row r="16" spans="1:21" x14ac:dyDescent="0.2">
      <c r="A16" s="15">
        <v>181.4</v>
      </c>
      <c r="B16" s="15">
        <v>155.20000000000002</v>
      </c>
      <c r="C16" s="15">
        <v>37.299999999999997</v>
      </c>
      <c r="D16" s="15">
        <v>262.09999999999997</v>
      </c>
      <c r="K16" s="34"/>
    </row>
    <row r="17" spans="1:17" x14ac:dyDescent="0.2">
      <c r="A17" s="15">
        <v>76.7</v>
      </c>
      <c r="B17" s="15">
        <v>157.9</v>
      </c>
      <c r="C17" s="15">
        <v>34.1</v>
      </c>
      <c r="D17" s="15">
        <v>36.000000000000007</v>
      </c>
      <c r="K17" s="34"/>
    </row>
    <row r="18" spans="1:17" x14ac:dyDescent="0.2">
      <c r="A18" s="15">
        <v>142.4</v>
      </c>
      <c r="B18" s="15">
        <v>178.10000000000002</v>
      </c>
      <c r="C18" s="15">
        <v>89.499999999999986</v>
      </c>
      <c r="D18" s="15">
        <v>45.4</v>
      </c>
    </row>
    <row r="19" spans="1:17" x14ac:dyDescent="0.2">
      <c r="A19" s="15">
        <v>135.30000000000001</v>
      </c>
      <c r="B19" s="15">
        <v>125.2</v>
      </c>
      <c r="C19" s="15">
        <v>189.20000000000002</v>
      </c>
      <c r="D19" s="15">
        <v>126.4</v>
      </c>
    </row>
    <row r="20" spans="1:17" x14ac:dyDescent="0.2">
      <c r="A20" s="15">
        <v>44.9</v>
      </c>
      <c r="B20" s="15">
        <v>39.300000000000004</v>
      </c>
      <c r="C20" s="15">
        <v>142.80000000000001</v>
      </c>
      <c r="D20" s="15">
        <v>134.4</v>
      </c>
    </row>
    <row r="21" spans="1:17" x14ac:dyDescent="0.2">
      <c r="A21" s="15">
        <v>178.10000000000002</v>
      </c>
      <c r="B21" s="15">
        <v>241.7</v>
      </c>
      <c r="C21" s="15">
        <v>88.1</v>
      </c>
      <c r="D21" s="15">
        <v>164.9</v>
      </c>
    </row>
    <row r="22" spans="1:17" x14ac:dyDescent="0.2">
      <c r="A22" s="15">
        <v>100.8</v>
      </c>
      <c r="B22" s="15">
        <v>135.20000000000002</v>
      </c>
      <c r="C22" s="15">
        <v>124.50000000000001</v>
      </c>
      <c r="D22" s="15">
        <v>215</v>
      </c>
      <c r="H22" s="60" t="s">
        <v>92</v>
      </c>
      <c r="O22" s="157" t="s">
        <v>94</v>
      </c>
      <c r="P22" s="157"/>
    </row>
    <row r="23" spans="1:17" ht="15" x14ac:dyDescent="0.2">
      <c r="A23" s="15">
        <v>182.9</v>
      </c>
      <c r="B23" s="15">
        <v>50</v>
      </c>
      <c r="C23" s="15">
        <v>187.60000000000002</v>
      </c>
      <c r="D23" s="15">
        <v>151.70000000000002</v>
      </c>
      <c r="F23" s="58" t="s">
        <v>91</v>
      </c>
      <c r="G23" s="58" t="s">
        <v>126</v>
      </c>
      <c r="H23" s="58" t="s">
        <v>24</v>
      </c>
      <c r="I23" s="58" t="s">
        <v>124</v>
      </c>
      <c r="J23" s="58" t="s">
        <v>89</v>
      </c>
      <c r="M23" s="58" t="s">
        <v>90</v>
      </c>
      <c r="N23" s="58" t="s">
        <v>126</v>
      </c>
      <c r="O23" s="58" t="s">
        <v>24</v>
      </c>
      <c r="P23" s="58" t="s">
        <v>124</v>
      </c>
      <c r="Q23" s="58" t="s">
        <v>89</v>
      </c>
    </row>
    <row r="24" spans="1:17" ht="15.75" x14ac:dyDescent="0.2">
      <c r="A24" s="15">
        <v>174.5</v>
      </c>
      <c r="B24" s="15">
        <v>173.3</v>
      </c>
      <c r="C24" s="15">
        <v>223.2</v>
      </c>
      <c r="D24" s="15">
        <v>90.499999999999986</v>
      </c>
      <c r="F24" s="58" t="s">
        <v>171</v>
      </c>
      <c r="G24" s="54">
        <v>200</v>
      </c>
      <c r="H24" s="54">
        <v>200</v>
      </c>
      <c r="I24" s="54">
        <v>200</v>
      </c>
      <c r="J24" s="54">
        <v>200</v>
      </c>
      <c r="M24" s="58" t="s">
        <v>177</v>
      </c>
      <c r="N24" s="145">
        <v>0.80230000000000001</v>
      </c>
      <c r="O24" s="145">
        <v>0.80230000000000001</v>
      </c>
      <c r="P24" s="145">
        <v>0.80230000000000001</v>
      </c>
      <c r="Q24" s="145">
        <v>0.80230000000000001</v>
      </c>
    </row>
    <row r="25" spans="1:17" ht="15.75" x14ac:dyDescent="0.25">
      <c r="A25" s="15">
        <v>113.3</v>
      </c>
      <c r="B25" s="15">
        <v>110.9</v>
      </c>
      <c r="C25" s="15">
        <v>191.3</v>
      </c>
      <c r="D25" s="15">
        <v>143.70000000000002</v>
      </c>
      <c r="F25" s="58" t="s">
        <v>172</v>
      </c>
      <c r="G25" s="55">
        <f>G3</f>
        <v>120.34594594594597</v>
      </c>
      <c r="H25" s="55">
        <f t="shared" ref="H25:J25" si="0">H3</f>
        <v>126.28510638297871</v>
      </c>
      <c r="I25" s="55">
        <f t="shared" si="0"/>
        <v>119.06451612903226</v>
      </c>
      <c r="J25" s="55">
        <f t="shared" si="0"/>
        <v>145.86000000000001</v>
      </c>
      <c r="K25" s="65"/>
      <c r="M25" s="144" t="s">
        <v>131</v>
      </c>
      <c r="N25" s="132">
        <v>0.15</v>
      </c>
      <c r="O25" s="132">
        <v>0.15</v>
      </c>
      <c r="P25" s="132">
        <v>0.15</v>
      </c>
      <c r="Q25" s="132">
        <v>0.15</v>
      </c>
    </row>
    <row r="26" spans="1:17" ht="15.75" x14ac:dyDescent="0.2">
      <c r="A26" s="15">
        <v>71.599999999999994</v>
      </c>
      <c r="B26" s="15">
        <v>128.70000000000002</v>
      </c>
      <c r="C26" s="15">
        <v>68.599999999999994</v>
      </c>
      <c r="D26" s="15">
        <v>160.50000000000003</v>
      </c>
      <c r="F26" s="59" t="s">
        <v>173</v>
      </c>
      <c r="G26" s="130">
        <f>(G24-G25)</f>
        <v>79.654054054054029</v>
      </c>
      <c r="H26" s="130">
        <f t="shared" ref="H26:J26" si="1">H24-H25</f>
        <v>73.714893617021289</v>
      </c>
      <c r="I26" s="130">
        <f t="shared" si="1"/>
        <v>80.935483870967744</v>
      </c>
      <c r="J26" s="130">
        <f t="shared" si="1"/>
        <v>54.139999999999986</v>
      </c>
      <c r="K26" s="106"/>
      <c r="M26" s="58" t="s">
        <v>178</v>
      </c>
      <c r="N26" s="55">
        <v>0.85</v>
      </c>
      <c r="O26" s="55">
        <v>0.85</v>
      </c>
      <c r="P26" s="55">
        <v>0.85</v>
      </c>
      <c r="Q26" s="55">
        <v>0.85</v>
      </c>
    </row>
    <row r="27" spans="1:17" ht="15.75" x14ac:dyDescent="0.2">
      <c r="A27" s="15">
        <v>96.899999999999991</v>
      </c>
      <c r="B27" s="15">
        <v>146.9</v>
      </c>
      <c r="C27" s="15">
        <v>158.4</v>
      </c>
      <c r="D27" s="15">
        <v>120.60000000000002</v>
      </c>
      <c r="F27" s="59" t="s">
        <v>174</v>
      </c>
      <c r="G27" s="55">
        <f>G7</f>
        <v>70.540526549536608</v>
      </c>
      <c r="H27" s="55">
        <f t="shared" ref="H27:J27" si="2">H7</f>
        <v>62.456200230810097</v>
      </c>
      <c r="I27" s="55">
        <f t="shared" si="2"/>
        <v>58.497729576380991</v>
      </c>
      <c r="J27" s="55">
        <f t="shared" si="2"/>
        <v>65.131162686851937</v>
      </c>
      <c r="K27" s="65"/>
      <c r="M27" s="58" t="s">
        <v>179</v>
      </c>
      <c r="N27" s="55">
        <f>G7</f>
        <v>70.540526549536608</v>
      </c>
      <c r="O27" s="55">
        <f>H7</f>
        <v>62.456200230810097</v>
      </c>
      <c r="P27" s="55">
        <f>I7</f>
        <v>58.497729576380991</v>
      </c>
      <c r="Q27" s="55">
        <f t="shared" ref="Q27" si="3">J7</f>
        <v>65.131162686851937</v>
      </c>
    </row>
    <row r="28" spans="1:17" ht="15.75" x14ac:dyDescent="0.2">
      <c r="A28" s="15">
        <v>98.1</v>
      </c>
      <c r="B28" s="15">
        <v>172.5</v>
      </c>
      <c r="C28" s="15">
        <v>156.4</v>
      </c>
      <c r="D28" s="15">
        <v>114.80000000000001</v>
      </c>
      <c r="F28" s="59" t="s">
        <v>184</v>
      </c>
      <c r="G28" s="55">
        <f>(G26/G27)</f>
        <v>1.1291956262634006</v>
      </c>
      <c r="H28" s="55">
        <f t="shared" ref="H28:I28" si="4">(H26/H27)</f>
        <v>1.1802654235224703</v>
      </c>
      <c r="I28" s="55">
        <f t="shared" si="4"/>
        <v>1.3835662419220831</v>
      </c>
      <c r="J28" s="55">
        <f>(J26/J27)</f>
        <v>0.83124571659042801</v>
      </c>
      <c r="K28" s="107"/>
      <c r="M28" s="58" t="s">
        <v>172</v>
      </c>
      <c r="N28" s="55">
        <f>G3</f>
        <v>120.34594594594597</v>
      </c>
      <c r="O28" s="55">
        <f>H3</f>
        <v>126.28510638297871</v>
      </c>
      <c r="P28" s="55">
        <f>I3</f>
        <v>119.06451612903226</v>
      </c>
      <c r="Q28" s="55">
        <f t="shared" ref="Q28" si="5">J3</f>
        <v>145.86000000000001</v>
      </c>
    </row>
    <row r="29" spans="1:17" ht="30" x14ac:dyDescent="0.2">
      <c r="A29" s="15">
        <v>108.2</v>
      </c>
      <c r="B29" s="15">
        <v>280.5</v>
      </c>
      <c r="C29" s="15">
        <v>83.699999999999989</v>
      </c>
      <c r="D29" s="15">
        <v>120.60000000000002</v>
      </c>
      <c r="F29" s="58" t="s">
        <v>175</v>
      </c>
      <c r="G29" s="57">
        <v>0.87080000000000002</v>
      </c>
      <c r="H29" s="57">
        <v>0.88100000000000001</v>
      </c>
      <c r="I29" s="57">
        <v>0.91620000000000001</v>
      </c>
      <c r="J29" s="57">
        <v>0.79669999999999996</v>
      </c>
      <c r="K29" s="108"/>
      <c r="M29" s="58" t="s">
        <v>180</v>
      </c>
      <c r="N29" s="55">
        <f>(N26*N27)</f>
        <v>59.959447567106118</v>
      </c>
      <c r="O29" s="55">
        <f t="shared" ref="O29:Q29" si="6">(O26*O27)</f>
        <v>53.087770196188579</v>
      </c>
      <c r="P29" s="55">
        <f t="shared" si="6"/>
        <v>49.723070139923841</v>
      </c>
      <c r="Q29" s="55">
        <f t="shared" si="6"/>
        <v>55.361488283824144</v>
      </c>
    </row>
    <row r="30" spans="1:17" ht="15.75" x14ac:dyDescent="0.2">
      <c r="A30" s="15">
        <v>134.10000000000002</v>
      </c>
      <c r="B30" s="15">
        <v>226.79999999999998</v>
      </c>
      <c r="C30" s="15">
        <v>33.4</v>
      </c>
      <c r="D30" s="15">
        <v>288.89999999999998</v>
      </c>
      <c r="F30" s="58" t="s">
        <v>176</v>
      </c>
      <c r="G30" s="131">
        <v>0.871</v>
      </c>
      <c r="H30" s="131">
        <v>0.88100000000000001</v>
      </c>
      <c r="I30" s="131">
        <v>0.91600000000000004</v>
      </c>
      <c r="J30" s="131">
        <v>0.79700000000000004</v>
      </c>
      <c r="K30" s="109"/>
      <c r="M30" s="58" t="s">
        <v>181</v>
      </c>
      <c r="N30" s="62">
        <f>(N29+N28)</f>
        <v>180.30539351305208</v>
      </c>
      <c r="O30" s="62">
        <f t="shared" ref="O30:Q30" si="7">(O29+O28)</f>
        <v>179.3728765791673</v>
      </c>
      <c r="P30" s="62">
        <f t="shared" si="7"/>
        <v>168.78758626895609</v>
      </c>
      <c r="Q30" s="62">
        <f t="shared" si="7"/>
        <v>201.22148828382416</v>
      </c>
    </row>
    <row r="31" spans="1:17" x14ac:dyDescent="0.2">
      <c r="A31" s="15">
        <v>174.9</v>
      </c>
      <c r="B31" s="15">
        <v>141.1</v>
      </c>
      <c r="C31" s="15">
        <v>92.4</v>
      </c>
      <c r="D31" s="15">
        <v>210.5</v>
      </c>
    </row>
    <row r="32" spans="1:17" x14ac:dyDescent="0.2">
      <c r="A32" s="15">
        <v>93.1</v>
      </c>
      <c r="B32" s="15">
        <v>76.5</v>
      </c>
      <c r="C32" s="15">
        <v>165.3</v>
      </c>
      <c r="D32" s="15">
        <v>108.80000000000001</v>
      </c>
    </row>
    <row r="33" spans="1:11" x14ac:dyDescent="0.2">
      <c r="A33" s="15">
        <v>85.699999999999989</v>
      </c>
      <c r="B33" s="15">
        <v>76.5</v>
      </c>
      <c r="D33" s="15">
        <v>188.10000000000002</v>
      </c>
      <c r="H33" s="60" t="s">
        <v>93</v>
      </c>
    </row>
    <row r="34" spans="1:11" ht="15" x14ac:dyDescent="0.2">
      <c r="A34" s="15">
        <v>69.3</v>
      </c>
      <c r="B34" s="15">
        <v>42.8</v>
      </c>
      <c r="D34" s="15">
        <v>126.9</v>
      </c>
      <c r="F34" s="58" t="s">
        <v>91</v>
      </c>
      <c r="G34" s="58" t="s">
        <v>126</v>
      </c>
      <c r="H34" s="58" t="s">
        <v>24</v>
      </c>
      <c r="I34" s="58" t="s">
        <v>124</v>
      </c>
      <c r="J34" s="58" t="s">
        <v>89</v>
      </c>
    </row>
    <row r="35" spans="1:11" ht="15.75" x14ac:dyDescent="0.2">
      <c r="A35" s="15">
        <v>36.1</v>
      </c>
      <c r="B35" s="15">
        <v>116.80000000000001</v>
      </c>
      <c r="D35" s="15">
        <v>128.70000000000002</v>
      </c>
      <c r="F35" s="58" t="s">
        <v>171</v>
      </c>
      <c r="G35" s="54">
        <v>70</v>
      </c>
      <c r="H35" s="54">
        <v>70</v>
      </c>
      <c r="I35" s="54">
        <v>70</v>
      </c>
      <c r="J35" s="54">
        <v>70</v>
      </c>
    </row>
    <row r="36" spans="1:11" ht="15.75" x14ac:dyDescent="0.2">
      <c r="A36" s="15">
        <v>217.69999999999996</v>
      </c>
      <c r="B36" s="15">
        <v>164.10000000000002</v>
      </c>
      <c r="D36" s="15">
        <v>97.999999999999986</v>
      </c>
      <c r="F36" s="58" t="s">
        <v>172</v>
      </c>
      <c r="G36" s="55">
        <f>G3</f>
        <v>120.34594594594597</v>
      </c>
      <c r="H36" s="55">
        <f t="shared" ref="H36:J36" si="8">H3</f>
        <v>126.28510638297871</v>
      </c>
      <c r="I36" s="55">
        <f t="shared" si="8"/>
        <v>119.06451612903226</v>
      </c>
      <c r="J36" s="55">
        <f t="shared" si="8"/>
        <v>145.86000000000001</v>
      </c>
      <c r="K36" s="65"/>
    </row>
    <row r="37" spans="1:11" ht="15.75" x14ac:dyDescent="0.2">
      <c r="A37" s="15">
        <v>112.5</v>
      </c>
      <c r="B37" s="15">
        <v>173.00000000000003</v>
      </c>
      <c r="F37" s="59" t="s">
        <v>173</v>
      </c>
      <c r="G37" s="55">
        <f>(G35-G36)</f>
        <v>-50.345945945945971</v>
      </c>
      <c r="H37" s="55">
        <f t="shared" ref="H37:J37" si="9">(H35-H36)</f>
        <v>-56.285106382978711</v>
      </c>
      <c r="I37" s="55">
        <f t="shared" si="9"/>
        <v>-49.064516129032256</v>
      </c>
      <c r="J37" s="55">
        <f t="shared" si="9"/>
        <v>-75.860000000000014</v>
      </c>
      <c r="K37" s="106"/>
    </row>
    <row r="38" spans="1:11" ht="15.75" x14ac:dyDescent="0.2">
      <c r="A38" s="15">
        <v>90.600000000000009</v>
      </c>
      <c r="B38" s="15">
        <v>40</v>
      </c>
      <c r="F38" s="59" t="s">
        <v>179</v>
      </c>
      <c r="G38" s="55">
        <f>G7</f>
        <v>70.540526549536608</v>
      </c>
      <c r="H38" s="55">
        <f t="shared" ref="H38:J38" si="10">H7</f>
        <v>62.456200230810097</v>
      </c>
      <c r="I38" s="55">
        <f t="shared" si="10"/>
        <v>58.497729576380991</v>
      </c>
      <c r="J38" s="55">
        <f t="shared" si="10"/>
        <v>65.131162686851937</v>
      </c>
      <c r="K38" s="65"/>
    </row>
    <row r="39" spans="1:11" ht="15.75" x14ac:dyDescent="0.2">
      <c r="B39" s="15">
        <v>115.7</v>
      </c>
      <c r="F39" s="59" t="s">
        <v>182</v>
      </c>
      <c r="G39" s="55">
        <f>(G37/G38)</f>
        <v>-0.71371661665427</v>
      </c>
      <c r="H39" s="55">
        <f t="shared" ref="H39:J39" si="11">(H37/H38)</f>
        <v>-0.9011932550327143</v>
      </c>
      <c r="I39" s="55">
        <f t="shared" si="11"/>
        <v>-0.83874222955898303</v>
      </c>
      <c r="J39" s="55">
        <f t="shared" si="11"/>
        <v>-1.1647266357693</v>
      </c>
      <c r="K39" s="107"/>
    </row>
    <row r="40" spans="1:11" ht="30" x14ac:dyDescent="0.2">
      <c r="B40" s="15">
        <v>223.69999999999996</v>
      </c>
      <c r="F40" s="58" t="s">
        <v>183</v>
      </c>
      <c r="G40" s="57">
        <v>0.2389</v>
      </c>
      <c r="H40" s="57">
        <v>0.18410000000000001</v>
      </c>
      <c r="I40" s="57">
        <v>0.20050000000000001</v>
      </c>
      <c r="J40" s="57">
        <v>0.123</v>
      </c>
      <c r="K40" s="108"/>
    </row>
    <row r="41" spans="1:11" ht="15.75" x14ac:dyDescent="0.2">
      <c r="B41" s="15">
        <v>155.70000000000002</v>
      </c>
      <c r="F41" s="58" t="s">
        <v>176</v>
      </c>
      <c r="G41" s="131">
        <v>0.23899999999999999</v>
      </c>
      <c r="H41" s="131">
        <v>0.184</v>
      </c>
      <c r="I41" s="131">
        <v>0.20100000000000001</v>
      </c>
      <c r="J41" s="131">
        <v>0.123</v>
      </c>
      <c r="K41" s="109"/>
    </row>
    <row r="42" spans="1:11" x14ac:dyDescent="0.2">
      <c r="B42" s="15">
        <v>144.9</v>
      </c>
    </row>
    <row r="43" spans="1:11" x14ac:dyDescent="0.2">
      <c r="B43" s="15">
        <v>124.30000000000001</v>
      </c>
    </row>
    <row r="44" spans="1:11" x14ac:dyDescent="0.2">
      <c r="B44" s="15">
        <v>38.4</v>
      </c>
    </row>
    <row r="45" spans="1:11" x14ac:dyDescent="0.2">
      <c r="B45" s="15">
        <v>175.00000000000003</v>
      </c>
    </row>
    <row r="46" spans="1:11" x14ac:dyDescent="0.2">
      <c r="B46" s="21">
        <v>28.700000000000003</v>
      </c>
    </row>
    <row r="47" spans="1:11" x14ac:dyDescent="0.2">
      <c r="B47" s="15">
        <v>80.100000000000009</v>
      </c>
    </row>
    <row r="48" spans="1:11" x14ac:dyDescent="0.2">
      <c r="B48" s="15">
        <v>126.9</v>
      </c>
    </row>
    <row r="49" spans="2:2" x14ac:dyDescent="0.2">
      <c r="B49" s="10"/>
    </row>
    <row r="50" spans="2:2" x14ac:dyDescent="0.2">
      <c r="B50" s="10"/>
    </row>
  </sheetData>
  <mergeCells count="9">
    <mergeCell ref="O22:P22"/>
    <mergeCell ref="N5:T5"/>
    <mergeCell ref="N6:T6"/>
    <mergeCell ref="N7:T7"/>
    <mergeCell ref="N8:T8"/>
    <mergeCell ref="N11:T11"/>
    <mergeCell ref="N12:T12"/>
    <mergeCell ref="N13:T13"/>
    <mergeCell ref="N14:T14"/>
  </mergeCells>
  <pageMargins left="0.7" right="0.7" top="0.75" bottom="0.75" header="0.3" footer="0.3"/>
  <pageSetup orientation="portrait" horizontalDpi="360" verticalDpi="36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39"/>
  <sheetViews>
    <sheetView tabSelected="1" topLeftCell="E19" zoomScale="85" zoomScaleNormal="85" workbookViewId="0">
      <selection activeCell="I38" sqref="I38:L39"/>
    </sheetView>
  </sheetViews>
  <sheetFormatPr defaultRowHeight="12.75" x14ac:dyDescent="0.2"/>
  <cols>
    <col min="1" max="1" width="26" bestFit="1" customWidth="1"/>
    <col min="2" max="2" width="23.140625" bestFit="1" customWidth="1"/>
    <col min="3" max="3" width="15.140625" customWidth="1"/>
    <col min="4" max="4" width="19.28515625" customWidth="1"/>
    <col min="5" max="5" width="18.28515625" customWidth="1"/>
    <col min="6" max="6" width="10.85546875" bestFit="1" customWidth="1"/>
    <col min="7" max="7" width="10.85546875" customWidth="1"/>
    <col min="8" max="8" width="31.85546875" customWidth="1"/>
    <col min="9" max="9" width="33.140625" customWidth="1"/>
    <col min="10" max="10" width="13.28515625" customWidth="1"/>
    <col min="11" max="11" width="13.42578125" customWidth="1"/>
    <col min="12" max="12" width="13.140625" customWidth="1"/>
    <col min="18" max="18" width="17.5703125" customWidth="1"/>
  </cols>
  <sheetData>
    <row r="1" spans="1:26" ht="27.6" customHeight="1" thickBot="1" x14ac:dyDescent="0.25">
      <c r="A1" s="170" t="s">
        <v>98</v>
      </c>
      <c r="B1" s="171"/>
      <c r="C1" s="171"/>
      <c r="D1" s="53" t="s">
        <v>201</v>
      </c>
    </row>
    <row r="2" spans="1:26" ht="27.6" customHeight="1" x14ac:dyDescent="0.2">
      <c r="A2" s="170" t="s">
        <v>97</v>
      </c>
      <c r="B2" s="171"/>
      <c r="C2" s="171"/>
      <c r="D2" s="53" t="s">
        <v>228</v>
      </c>
      <c r="P2" s="38"/>
      <c r="Q2" s="39"/>
      <c r="R2" s="39"/>
      <c r="S2" s="39"/>
      <c r="T2" s="39"/>
      <c r="U2" s="39"/>
      <c r="V2" s="39"/>
      <c r="W2" s="39"/>
      <c r="X2" s="39"/>
      <c r="Y2" s="39"/>
      <c r="Z2" s="40"/>
    </row>
    <row r="3" spans="1:26" ht="27.6" customHeight="1" x14ac:dyDescent="0.2">
      <c r="A3" s="170" t="s">
        <v>99</v>
      </c>
      <c r="B3" s="171"/>
      <c r="C3" s="171"/>
      <c r="D3">
        <v>125</v>
      </c>
      <c r="P3" s="101" t="s">
        <v>88</v>
      </c>
      <c r="Q3" s="42"/>
      <c r="R3" s="42"/>
      <c r="S3" s="42"/>
      <c r="T3" s="42"/>
      <c r="U3" s="42"/>
      <c r="V3" s="42"/>
      <c r="W3" s="42"/>
      <c r="X3" s="42"/>
      <c r="Y3" s="42"/>
      <c r="Z3" s="43"/>
    </row>
    <row r="4" spans="1:26" ht="15.75" x14ac:dyDescent="0.2">
      <c r="P4" s="63" t="s">
        <v>115</v>
      </c>
      <c r="Q4" s="102" t="s">
        <v>90</v>
      </c>
      <c r="R4" s="65"/>
      <c r="S4" s="42"/>
      <c r="T4" s="42"/>
      <c r="U4" s="42"/>
      <c r="V4" s="42"/>
      <c r="W4" s="42"/>
      <c r="X4" s="42"/>
      <c r="Y4" s="42"/>
      <c r="Z4" s="43"/>
    </row>
    <row r="5" spans="1:26" ht="15.75" x14ac:dyDescent="0.2">
      <c r="B5" s="173" t="s">
        <v>103</v>
      </c>
      <c r="C5" s="173"/>
      <c r="I5" s="172" t="s">
        <v>118</v>
      </c>
      <c r="J5" s="172"/>
      <c r="K5" s="172"/>
      <c r="L5" s="172"/>
      <c r="M5" s="172"/>
      <c r="N5" s="172"/>
      <c r="P5" s="63"/>
      <c r="Q5" s="103" t="s">
        <v>126</v>
      </c>
      <c r="R5" s="67"/>
      <c r="S5" s="42"/>
      <c r="T5" s="42"/>
      <c r="U5" s="42"/>
      <c r="V5" s="42"/>
      <c r="W5" s="42"/>
      <c r="X5" s="42"/>
      <c r="Y5" s="42"/>
      <c r="Z5" s="43"/>
    </row>
    <row r="6" spans="1:26" ht="15.75" x14ac:dyDescent="0.2">
      <c r="A6" s="172" t="s">
        <v>117</v>
      </c>
      <c r="B6" s="172"/>
      <c r="C6" s="172"/>
      <c r="D6" s="172"/>
      <c r="E6" s="172"/>
      <c r="F6" s="172"/>
      <c r="I6" s="78"/>
      <c r="J6" s="78"/>
      <c r="K6" s="58" t="s">
        <v>126</v>
      </c>
      <c r="L6" s="58" t="s">
        <v>24</v>
      </c>
      <c r="M6" s="58" t="s">
        <v>124</v>
      </c>
      <c r="N6" s="58" t="s">
        <v>89</v>
      </c>
      <c r="P6" s="63"/>
      <c r="Q6" s="103" t="s">
        <v>24</v>
      </c>
      <c r="R6" s="67"/>
      <c r="S6" s="42"/>
      <c r="T6" s="42"/>
      <c r="U6" s="42"/>
      <c r="V6" s="42"/>
      <c r="W6" s="42"/>
      <c r="X6" s="42"/>
      <c r="Y6" s="42"/>
      <c r="Z6" s="43"/>
    </row>
    <row r="7" spans="1:26" ht="15.75" x14ac:dyDescent="0.2">
      <c r="A7" s="80"/>
      <c r="B7" s="81"/>
      <c r="C7" s="58" t="s">
        <v>126</v>
      </c>
      <c r="D7" s="58" t="s">
        <v>24</v>
      </c>
      <c r="E7" s="58" t="s">
        <v>124</v>
      </c>
      <c r="F7" s="58" t="s">
        <v>89</v>
      </c>
      <c r="I7" s="55" t="s">
        <v>202</v>
      </c>
      <c r="J7" s="79" t="s">
        <v>207</v>
      </c>
      <c r="K7" s="55">
        <f>S26</f>
        <v>120.34594594594597</v>
      </c>
      <c r="L7" s="55">
        <f t="shared" ref="L7:N7" si="0">T26</f>
        <v>126.28510638297871</v>
      </c>
      <c r="M7" s="55">
        <f t="shared" si="0"/>
        <v>119.06451612903226</v>
      </c>
      <c r="N7" s="55">
        <f t="shared" si="0"/>
        <v>145.86000000000001</v>
      </c>
      <c r="P7" s="63"/>
      <c r="Q7" s="103" t="s">
        <v>124</v>
      </c>
      <c r="R7" s="67"/>
      <c r="S7" s="42"/>
      <c r="T7" s="42"/>
      <c r="U7" s="42"/>
      <c r="V7" s="42"/>
      <c r="W7" s="42"/>
      <c r="X7" s="42"/>
      <c r="Y7" s="42"/>
      <c r="Z7" s="43"/>
    </row>
    <row r="8" spans="1:26" ht="15.75" x14ac:dyDescent="0.25">
      <c r="A8" s="73" t="s">
        <v>193</v>
      </c>
      <c r="B8" s="55" t="s">
        <v>194</v>
      </c>
      <c r="C8" s="74">
        <v>37</v>
      </c>
      <c r="D8" s="74">
        <v>47</v>
      </c>
      <c r="E8" s="74">
        <v>31</v>
      </c>
      <c r="F8" s="74">
        <v>35</v>
      </c>
      <c r="H8" s="33" t="s">
        <v>211</v>
      </c>
      <c r="I8" s="55" t="s">
        <v>203</v>
      </c>
      <c r="J8" s="62" t="s">
        <v>206</v>
      </c>
      <c r="K8" s="54">
        <v>125</v>
      </c>
      <c r="L8" s="54">
        <v>125</v>
      </c>
      <c r="M8" s="54">
        <v>125</v>
      </c>
      <c r="N8" s="54">
        <v>125</v>
      </c>
      <c r="P8" s="63"/>
      <c r="Q8" s="103" t="s">
        <v>89</v>
      </c>
      <c r="R8" s="67"/>
      <c r="S8" s="42"/>
      <c r="T8" s="42"/>
      <c r="U8" s="42"/>
      <c r="V8" s="42"/>
      <c r="W8" s="42"/>
      <c r="X8" s="42"/>
      <c r="Y8" s="42"/>
      <c r="Z8" s="43"/>
    </row>
    <row r="9" spans="1:26" ht="15.75" x14ac:dyDescent="0.25">
      <c r="A9" s="73" t="s">
        <v>198</v>
      </c>
      <c r="B9" s="55" t="s">
        <v>195</v>
      </c>
      <c r="C9" s="74">
        <v>36</v>
      </c>
      <c r="D9" s="54">
        <v>46</v>
      </c>
      <c r="E9" s="54">
        <v>30</v>
      </c>
      <c r="F9" s="54">
        <v>34</v>
      </c>
      <c r="I9" s="55"/>
      <c r="J9" s="62" t="s">
        <v>208</v>
      </c>
      <c r="K9" s="55">
        <f>(K7-K8)</f>
        <v>-4.6540540540540292</v>
      </c>
      <c r="L9" s="55">
        <f t="shared" ref="L9:N9" si="1">(L7-L8)</f>
        <v>1.2851063829787108</v>
      </c>
      <c r="M9" s="55">
        <f t="shared" si="1"/>
        <v>-5.9354838709677438</v>
      </c>
      <c r="N9" s="55">
        <f t="shared" si="1"/>
        <v>20.860000000000014</v>
      </c>
      <c r="P9" s="41"/>
      <c r="Q9" s="104"/>
      <c r="R9" s="42"/>
      <c r="S9" s="42"/>
      <c r="T9" s="42"/>
      <c r="U9" s="42"/>
      <c r="V9" s="42"/>
      <c r="W9" s="42"/>
      <c r="X9" s="42"/>
      <c r="Y9" s="42"/>
      <c r="Z9" s="43"/>
    </row>
    <row r="10" spans="1:26" ht="15.75" x14ac:dyDescent="0.2">
      <c r="A10" s="73" t="s">
        <v>199</v>
      </c>
      <c r="B10" s="55" t="s">
        <v>196</v>
      </c>
      <c r="C10" s="55">
        <v>0.05</v>
      </c>
      <c r="D10" s="55">
        <v>0.05</v>
      </c>
      <c r="E10" s="55">
        <v>0.05</v>
      </c>
      <c r="F10" s="55">
        <v>0.05</v>
      </c>
      <c r="I10" s="55"/>
      <c r="J10" s="62"/>
      <c r="K10" s="55"/>
      <c r="L10" s="55"/>
      <c r="M10" s="55"/>
      <c r="N10" s="64"/>
      <c r="P10" s="41"/>
      <c r="Q10" s="42"/>
      <c r="R10" s="42"/>
      <c r="S10" s="42"/>
      <c r="T10" s="42"/>
      <c r="U10" s="42"/>
      <c r="V10" s="42"/>
      <c r="W10" s="42"/>
      <c r="X10" s="42"/>
      <c r="Y10" s="42"/>
      <c r="Z10" s="43"/>
    </row>
    <row r="11" spans="1:26" ht="15.75" x14ac:dyDescent="0.2">
      <c r="A11" s="76" t="s">
        <v>200</v>
      </c>
      <c r="B11" s="62" t="s">
        <v>197</v>
      </c>
      <c r="C11" s="77">
        <v>1.6882999999999999</v>
      </c>
      <c r="D11" s="77">
        <v>1.6787000000000001</v>
      </c>
      <c r="E11" s="77">
        <v>1.6973</v>
      </c>
      <c r="F11" s="77">
        <v>1.6909000000000001</v>
      </c>
      <c r="I11" s="55" t="s">
        <v>204</v>
      </c>
      <c r="J11" s="62" t="s">
        <v>205</v>
      </c>
      <c r="K11" s="55">
        <f>S30</f>
        <v>70.540526549536608</v>
      </c>
      <c r="L11" s="55">
        <f t="shared" ref="L11:N11" si="2">T30</f>
        <v>62.456200230810097</v>
      </c>
      <c r="M11" s="55">
        <f t="shared" si="2"/>
        <v>58.497729576380991</v>
      </c>
      <c r="N11" s="55">
        <f t="shared" si="2"/>
        <v>65.131162686851937</v>
      </c>
      <c r="P11" s="63" t="s">
        <v>116</v>
      </c>
      <c r="Q11" s="66" t="s">
        <v>90</v>
      </c>
      <c r="R11" s="67"/>
      <c r="S11" s="42"/>
      <c r="T11" s="42"/>
      <c r="U11" s="42"/>
      <c r="V11" s="42"/>
      <c r="W11" s="42"/>
      <c r="X11" s="42"/>
      <c r="Y11" s="42"/>
      <c r="Z11" s="43"/>
    </row>
    <row r="12" spans="1:26" ht="15.75" x14ac:dyDescent="0.2">
      <c r="I12" s="55" t="s">
        <v>193</v>
      </c>
      <c r="J12" s="62" t="s">
        <v>194</v>
      </c>
      <c r="K12" s="54">
        <f>C8</f>
        <v>37</v>
      </c>
      <c r="L12" s="54">
        <f t="shared" ref="L12:N12" si="3">D8</f>
        <v>47</v>
      </c>
      <c r="M12" s="54">
        <f t="shared" si="3"/>
        <v>31</v>
      </c>
      <c r="N12" s="54">
        <f t="shared" si="3"/>
        <v>35</v>
      </c>
      <c r="P12" s="63"/>
      <c r="Q12" s="103" t="s">
        <v>126</v>
      </c>
      <c r="R12" s="67"/>
      <c r="S12" s="42"/>
      <c r="T12" s="42"/>
      <c r="U12" s="42"/>
      <c r="V12" s="42"/>
      <c r="W12" s="42"/>
      <c r="X12" s="42"/>
      <c r="Y12" s="42"/>
      <c r="Z12" s="43"/>
    </row>
    <row r="13" spans="1:26" ht="15.75" x14ac:dyDescent="0.2">
      <c r="A13" s="82" t="s">
        <v>88</v>
      </c>
      <c r="B13" s="58" t="s">
        <v>126</v>
      </c>
      <c r="C13" s="58" t="s">
        <v>24</v>
      </c>
      <c r="D13" s="58" t="s">
        <v>124</v>
      </c>
      <c r="E13" s="58" t="s">
        <v>89</v>
      </c>
      <c r="I13" s="55"/>
      <c r="J13" s="133" t="s">
        <v>209</v>
      </c>
      <c r="K13" s="56">
        <f>SQRT(K12)</f>
        <v>6.0827625302982193</v>
      </c>
      <c r="L13" s="56">
        <f t="shared" ref="L13:N13" si="4">SQRT(L12)</f>
        <v>6.8556546004010439</v>
      </c>
      <c r="M13" s="56">
        <f t="shared" si="4"/>
        <v>5.5677643628300215</v>
      </c>
      <c r="N13" s="56">
        <f t="shared" si="4"/>
        <v>5.9160797830996161</v>
      </c>
      <c r="P13" s="63"/>
      <c r="Q13" s="103" t="s">
        <v>24</v>
      </c>
      <c r="R13" s="67"/>
      <c r="S13" s="42"/>
      <c r="T13" s="42"/>
      <c r="U13" s="42"/>
      <c r="V13" s="42"/>
      <c r="W13" s="42"/>
      <c r="X13" s="42"/>
      <c r="Y13" s="42"/>
      <c r="Z13" s="43"/>
    </row>
    <row r="14" spans="1:26" ht="15.75" x14ac:dyDescent="0.2">
      <c r="A14" s="55" t="s">
        <v>101</v>
      </c>
      <c r="B14" s="75">
        <f>C11</f>
        <v>1.6882999999999999</v>
      </c>
      <c r="C14" s="75">
        <f t="shared" ref="C14:E14" si="5">D11</f>
        <v>1.6787000000000001</v>
      </c>
      <c r="D14" s="75">
        <f t="shared" si="5"/>
        <v>1.6973</v>
      </c>
      <c r="E14" s="75">
        <f t="shared" si="5"/>
        <v>1.6909000000000001</v>
      </c>
      <c r="G14" s="112"/>
      <c r="I14" s="55"/>
      <c r="J14" s="62" t="s">
        <v>210</v>
      </c>
      <c r="K14" s="55">
        <f>(K11/K13)</f>
        <v>11.596791128730489</v>
      </c>
      <c r="L14" s="55">
        <f t="shared" ref="L14:N14" si="6">(L11/L13)</f>
        <v>9.1101731156579149</v>
      </c>
      <c r="M14" s="55">
        <f t="shared" si="6"/>
        <v>10.506502388446512</v>
      </c>
      <c r="N14" s="55">
        <f t="shared" si="6"/>
        <v>11.009175852041624</v>
      </c>
      <c r="P14" s="63"/>
      <c r="Q14" s="103" t="s">
        <v>124</v>
      </c>
      <c r="R14" s="67"/>
      <c r="S14" s="42"/>
      <c r="T14" s="42"/>
      <c r="U14" s="42"/>
      <c r="V14" s="42"/>
      <c r="W14" s="42"/>
      <c r="X14" s="42"/>
      <c r="Y14" s="42"/>
      <c r="Z14" s="43"/>
    </row>
    <row r="15" spans="1:26" ht="15.75" x14ac:dyDescent="0.2">
      <c r="A15" s="55" t="s">
        <v>102</v>
      </c>
      <c r="B15" s="75">
        <f>K15</f>
        <v>-0.40132257297657414</v>
      </c>
      <c r="C15" s="75">
        <f t="shared" ref="C15:E15" si="7">L15</f>
        <v>0.14106278406169492</v>
      </c>
      <c r="D15" s="75">
        <f t="shared" si="7"/>
        <v>-0.56493432843024016</v>
      </c>
      <c r="E15" s="75">
        <f t="shared" si="7"/>
        <v>1.8947830682649673</v>
      </c>
      <c r="G15" s="110"/>
      <c r="I15" s="172" t="s">
        <v>100</v>
      </c>
      <c r="J15" s="172"/>
      <c r="K15" s="77">
        <f>(K9/K14)</f>
        <v>-0.40132257297657414</v>
      </c>
      <c r="L15" s="77">
        <f t="shared" ref="L15:N15" si="8">(L9/L14)</f>
        <v>0.14106278406169492</v>
      </c>
      <c r="M15" s="77">
        <f t="shared" si="8"/>
        <v>-0.56493432843024016</v>
      </c>
      <c r="N15" s="77">
        <f t="shared" si="8"/>
        <v>1.8947830682649673</v>
      </c>
      <c r="P15" s="63"/>
      <c r="Q15" s="103" t="s">
        <v>89</v>
      </c>
      <c r="R15" s="67"/>
      <c r="S15" s="42"/>
      <c r="T15" s="42"/>
      <c r="U15" s="42"/>
      <c r="V15" s="42"/>
      <c r="W15" s="42"/>
      <c r="X15" s="42"/>
      <c r="Y15" s="42"/>
      <c r="Z15" s="43"/>
    </row>
    <row r="16" spans="1:26" x14ac:dyDescent="0.2">
      <c r="A16" s="172" t="s">
        <v>88</v>
      </c>
      <c r="B16" s="185" t="s">
        <v>226</v>
      </c>
      <c r="C16" s="185" t="s">
        <v>226</v>
      </c>
      <c r="D16" s="185" t="s">
        <v>226</v>
      </c>
      <c r="E16" s="185" t="s">
        <v>227</v>
      </c>
      <c r="G16" s="111"/>
      <c r="P16" s="41"/>
      <c r="Q16" s="42"/>
      <c r="R16" s="42"/>
      <c r="S16" s="42"/>
      <c r="T16" s="42"/>
      <c r="U16" s="42"/>
      <c r="V16" s="42"/>
      <c r="W16" s="42"/>
      <c r="X16" s="42"/>
      <c r="Y16" s="42"/>
      <c r="Z16" s="43"/>
    </row>
    <row r="17" spans="1:26" ht="13.5" thickBot="1" x14ac:dyDescent="0.25">
      <c r="A17" s="172"/>
      <c r="B17" s="185"/>
      <c r="C17" s="185"/>
      <c r="D17" s="185"/>
      <c r="E17" s="185"/>
      <c r="P17" s="44"/>
      <c r="Q17" s="45"/>
      <c r="R17" s="45"/>
      <c r="S17" s="45"/>
      <c r="T17" s="45"/>
      <c r="U17" s="45"/>
      <c r="V17" s="45"/>
      <c r="W17" s="45"/>
      <c r="X17" s="45"/>
      <c r="Y17" s="45"/>
      <c r="Z17" s="46"/>
    </row>
    <row r="20" spans="1:26" x14ac:dyDescent="0.2">
      <c r="A20" s="174" t="s">
        <v>106</v>
      </c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/>
    </row>
    <row r="21" spans="1:26" ht="13.5" thickBot="1" x14ac:dyDescent="0.25"/>
    <row r="22" spans="1:26" ht="29.45" customHeight="1" x14ac:dyDescent="0.3">
      <c r="A22" s="84" t="s">
        <v>98</v>
      </c>
      <c r="B22" s="135" t="s">
        <v>212</v>
      </c>
      <c r="C22" s="135"/>
      <c r="D22" s="136"/>
      <c r="H22" s="100" t="s">
        <v>107</v>
      </c>
      <c r="I22" s="58" t="s">
        <v>126</v>
      </c>
      <c r="J22" s="58" t="s">
        <v>24</v>
      </c>
      <c r="K22" s="58" t="s">
        <v>124</v>
      </c>
      <c r="L22" s="58" t="s">
        <v>89</v>
      </c>
      <c r="M22" s="100" t="s">
        <v>108</v>
      </c>
    </row>
    <row r="23" spans="1:26" ht="36" customHeight="1" thickBot="1" x14ac:dyDescent="0.25">
      <c r="A23" s="83" t="s">
        <v>97</v>
      </c>
      <c r="B23" s="134" t="s">
        <v>213</v>
      </c>
      <c r="C23" s="137"/>
      <c r="D23" s="138"/>
      <c r="H23" s="55" t="s">
        <v>194</v>
      </c>
      <c r="I23" s="54">
        <f>C8</f>
        <v>37</v>
      </c>
      <c r="J23" s="54">
        <f t="shared" ref="J23:L23" si="9">D8</f>
        <v>47</v>
      </c>
      <c r="K23" s="54">
        <f t="shared" si="9"/>
        <v>31</v>
      </c>
      <c r="L23" s="54">
        <f t="shared" si="9"/>
        <v>35</v>
      </c>
      <c r="M23" s="54"/>
    </row>
    <row r="24" spans="1:26" ht="36" customHeight="1" x14ac:dyDescent="0.2">
      <c r="A24" s="85" t="s">
        <v>104</v>
      </c>
      <c r="B24" s="134">
        <v>0.35</v>
      </c>
      <c r="C24" s="137"/>
      <c r="D24" s="138"/>
      <c r="H24" s="113" t="s">
        <v>214</v>
      </c>
      <c r="I24" s="55">
        <v>0.65</v>
      </c>
      <c r="J24" s="55">
        <v>0.65</v>
      </c>
      <c r="K24" s="55">
        <v>0.65</v>
      </c>
      <c r="L24" s="55">
        <v>0.65</v>
      </c>
      <c r="M24" s="55"/>
      <c r="R24" s="36"/>
      <c r="S24" s="36" t="s">
        <v>126</v>
      </c>
      <c r="T24" s="36" t="s">
        <v>24</v>
      </c>
      <c r="U24" s="36" t="s">
        <v>124</v>
      </c>
      <c r="V24" s="36" t="s">
        <v>89</v>
      </c>
    </row>
    <row r="25" spans="1:26" ht="36" customHeight="1" thickBot="1" x14ac:dyDescent="0.25">
      <c r="A25" s="86" t="s">
        <v>105</v>
      </c>
      <c r="B25" s="139">
        <v>0.1</v>
      </c>
      <c r="C25" s="141">
        <v>0.1</v>
      </c>
      <c r="D25" s="140"/>
      <c r="H25" s="55"/>
      <c r="I25" s="96"/>
      <c r="J25" s="96"/>
      <c r="K25" s="96"/>
      <c r="L25" s="96"/>
      <c r="M25" s="61"/>
      <c r="R25" s="34"/>
      <c r="S25" s="34"/>
      <c r="T25" s="34"/>
      <c r="U25" s="34"/>
      <c r="V25" s="34"/>
    </row>
    <row r="26" spans="1:26" ht="15.75" x14ac:dyDescent="0.2">
      <c r="H26" s="62" t="s">
        <v>215</v>
      </c>
      <c r="I26" s="55">
        <f>I24</f>
        <v>0.65</v>
      </c>
      <c r="J26" s="55">
        <f t="shared" ref="J26:L26" si="10">J24</f>
        <v>0.65</v>
      </c>
      <c r="K26" s="55">
        <f t="shared" si="10"/>
        <v>0.65</v>
      </c>
      <c r="L26" s="55">
        <f t="shared" si="10"/>
        <v>0.65</v>
      </c>
      <c r="M26" s="55"/>
      <c r="R26" s="34" t="s">
        <v>67</v>
      </c>
      <c r="S26" s="34">
        <v>120.34594594594597</v>
      </c>
      <c r="T26" s="34">
        <v>126.28510638297871</v>
      </c>
      <c r="U26" s="34">
        <v>119.06451612903226</v>
      </c>
      <c r="V26" s="34">
        <v>145.86000000000001</v>
      </c>
    </row>
    <row r="27" spans="1:26" ht="15.75" x14ac:dyDescent="0.2">
      <c r="H27" s="62" t="s">
        <v>104</v>
      </c>
      <c r="I27" s="96">
        <v>0.35</v>
      </c>
      <c r="J27" s="96">
        <v>0.35</v>
      </c>
      <c r="K27" s="96">
        <v>0.35</v>
      </c>
      <c r="L27" s="96">
        <v>0.35</v>
      </c>
      <c r="M27" s="55"/>
      <c r="R27" s="34" t="s">
        <v>139</v>
      </c>
      <c r="S27" s="34">
        <v>11.596791128730489</v>
      </c>
      <c r="T27" s="34">
        <v>9.1101731156579149</v>
      </c>
      <c r="U27" s="34">
        <v>10.506502388446512</v>
      </c>
      <c r="V27" s="34">
        <v>11.009175852041624</v>
      </c>
    </row>
    <row r="28" spans="1:26" ht="15.75" x14ac:dyDescent="0.2">
      <c r="A28" s="87" t="s">
        <v>109</v>
      </c>
      <c r="B28" s="88"/>
      <c r="C28" s="88"/>
      <c r="D28" s="88"/>
      <c r="E28" s="89"/>
      <c r="F28" s="89"/>
      <c r="G28" s="89"/>
      <c r="H28" s="62" t="s">
        <v>216</v>
      </c>
      <c r="I28" s="55">
        <f>I26-I27</f>
        <v>0.30000000000000004</v>
      </c>
      <c r="J28" s="55">
        <f t="shared" ref="J28:L28" si="11">J26-J27</f>
        <v>0.30000000000000004</v>
      </c>
      <c r="K28" s="55">
        <f t="shared" si="11"/>
        <v>0.30000000000000004</v>
      </c>
      <c r="L28" s="55">
        <f t="shared" si="11"/>
        <v>0.30000000000000004</v>
      </c>
      <c r="M28" s="55"/>
      <c r="R28" s="34" t="s">
        <v>140</v>
      </c>
      <c r="S28" s="34">
        <v>108.2</v>
      </c>
      <c r="T28" s="34">
        <v>126.9</v>
      </c>
      <c r="U28" s="34">
        <v>124.30000000000001</v>
      </c>
      <c r="V28" s="34">
        <v>134.4</v>
      </c>
    </row>
    <row r="29" spans="1:26" ht="18.75" x14ac:dyDescent="0.2">
      <c r="A29" s="175" t="s">
        <v>110</v>
      </c>
      <c r="B29" s="176"/>
      <c r="C29" s="179" t="s">
        <v>111</v>
      </c>
      <c r="D29" s="180"/>
      <c r="E29" s="183" t="s">
        <v>112</v>
      </c>
      <c r="F29" s="184"/>
      <c r="H29" s="62"/>
      <c r="I29" s="55"/>
      <c r="J29" s="55"/>
      <c r="K29" s="55"/>
      <c r="L29" s="55"/>
      <c r="M29" s="55"/>
      <c r="R29" s="34" t="s">
        <v>141</v>
      </c>
      <c r="S29" s="34" t="e">
        <v>#N/A</v>
      </c>
      <c r="T29" s="34">
        <v>76.5</v>
      </c>
      <c r="U29" s="34" t="e">
        <v>#N/A</v>
      </c>
      <c r="V29" s="34">
        <v>120.60000000000002</v>
      </c>
    </row>
    <row r="30" spans="1:26" ht="15.75" x14ac:dyDescent="0.2">
      <c r="A30" s="177"/>
      <c r="B30" s="178"/>
      <c r="C30" s="181"/>
      <c r="D30" s="182"/>
      <c r="E30" s="90" t="s">
        <v>113</v>
      </c>
      <c r="F30" s="142" t="s">
        <v>114</v>
      </c>
      <c r="G30" s="89"/>
      <c r="H30" s="62" t="s">
        <v>104</v>
      </c>
      <c r="I30" s="55">
        <v>0.35</v>
      </c>
      <c r="J30" s="55">
        <v>0.35</v>
      </c>
      <c r="K30" s="55">
        <v>0.35</v>
      </c>
      <c r="L30" s="55">
        <v>0.35</v>
      </c>
      <c r="M30" s="55"/>
      <c r="R30" s="34" t="s">
        <v>142</v>
      </c>
      <c r="S30" s="34">
        <v>70.540526549536608</v>
      </c>
      <c r="T30" s="34">
        <v>62.456200230810097</v>
      </c>
      <c r="U30" s="34">
        <v>58.497729576380991</v>
      </c>
      <c r="V30" s="34">
        <v>65.131162686851937</v>
      </c>
    </row>
    <row r="31" spans="1:26" ht="15.75" x14ac:dyDescent="0.2">
      <c r="A31" s="91">
        <v>9</v>
      </c>
      <c r="B31" s="92">
        <v>0.9</v>
      </c>
      <c r="C31" s="93">
        <v>0.1</v>
      </c>
      <c r="D31" s="94">
        <v>0.1</v>
      </c>
      <c r="E31" s="95">
        <v>-1.282</v>
      </c>
      <c r="F31" s="143">
        <v>1.645</v>
      </c>
      <c r="H31" s="62" t="s">
        <v>217</v>
      </c>
      <c r="I31" s="55">
        <f>(1-I30)</f>
        <v>0.65</v>
      </c>
      <c r="J31" s="55">
        <f t="shared" ref="J31:L31" si="12">(1-J30)</f>
        <v>0.65</v>
      </c>
      <c r="K31" s="55">
        <f t="shared" si="12"/>
        <v>0.65</v>
      </c>
      <c r="L31" s="55">
        <f t="shared" si="12"/>
        <v>0.65</v>
      </c>
      <c r="M31" s="55"/>
      <c r="R31" s="34" t="s">
        <v>143</v>
      </c>
      <c r="S31" s="34">
        <v>4975.9658858858784</v>
      </c>
      <c r="T31" s="34">
        <v>3900.7769472710434</v>
      </c>
      <c r="U31" s="34">
        <v>3421.9843655913992</v>
      </c>
      <c r="V31" s="34">
        <v>4242.0683529411735</v>
      </c>
    </row>
    <row r="32" spans="1:26" ht="15.75" x14ac:dyDescent="0.2">
      <c r="G32" s="89"/>
      <c r="H32" s="62" t="s">
        <v>218</v>
      </c>
      <c r="I32" s="56">
        <f>(I30*I31)</f>
        <v>0.22749999999999998</v>
      </c>
      <c r="J32" s="56">
        <f t="shared" ref="J32:L32" si="13">(J30*J31)</f>
        <v>0.22749999999999998</v>
      </c>
      <c r="K32" s="56">
        <f t="shared" si="13"/>
        <v>0.22749999999999998</v>
      </c>
      <c r="L32" s="56">
        <f t="shared" si="13"/>
        <v>0.22749999999999998</v>
      </c>
      <c r="M32" s="55"/>
      <c r="R32" s="34" t="s">
        <v>144</v>
      </c>
      <c r="S32" s="34">
        <v>0.83360381613464973</v>
      </c>
      <c r="T32" s="34">
        <v>-0.20324812250094793</v>
      </c>
      <c r="U32" s="34">
        <v>-1.1269533071729416</v>
      </c>
      <c r="V32" s="34">
        <v>-0.50134909539183825</v>
      </c>
    </row>
    <row r="33" spans="1:22" ht="15.75" x14ac:dyDescent="0.2">
      <c r="H33" s="62" t="s">
        <v>194</v>
      </c>
      <c r="I33" s="54">
        <f>I23</f>
        <v>37</v>
      </c>
      <c r="J33" s="54">
        <f t="shared" ref="J33:L33" si="14">J23</f>
        <v>47</v>
      </c>
      <c r="K33" s="54">
        <f t="shared" si="14"/>
        <v>31</v>
      </c>
      <c r="L33" s="54">
        <f t="shared" si="14"/>
        <v>35</v>
      </c>
      <c r="M33" s="55"/>
      <c r="R33" s="34" t="s">
        <v>145</v>
      </c>
      <c r="S33" s="34">
        <v>1.0362695102943982</v>
      </c>
      <c r="T33" s="34">
        <v>0.28795453060727272</v>
      </c>
      <c r="U33" s="34">
        <v>6.7290245295277482E-2</v>
      </c>
      <c r="V33" s="34">
        <v>0.37892486458823549</v>
      </c>
    </row>
    <row r="34" spans="1:22" ht="15.75" x14ac:dyDescent="0.2">
      <c r="G34" s="89"/>
      <c r="H34" s="62" t="s">
        <v>219</v>
      </c>
      <c r="I34" s="97">
        <f>I30*(I31/I33)</f>
        <v>6.1486486486486483E-3</v>
      </c>
      <c r="J34" s="97">
        <f t="shared" ref="J34:L34" si="15">J30*(J31/J33)</f>
        <v>4.8404255319148938E-3</v>
      </c>
      <c r="K34" s="97">
        <f t="shared" si="15"/>
        <v>7.3387096774193547E-3</v>
      </c>
      <c r="L34" s="97">
        <f t="shared" si="15"/>
        <v>6.4999999999999997E-3</v>
      </c>
      <c r="M34" s="55"/>
      <c r="R34" s="34" t="s">
        <v>146</v>
      </c>
      <c r="S34" s="34">
        <v>283.99999999999994</v>
      </c>
      <c r="T34" s="34">
        <v>251.8</v>
      </c>
      <c r="U34" s="34">
        <v>189.79999999999998</v>
      </c>
      <c r="V34" s="34">
        <v>252.89999999999998</v>
      </c>
    </row>
    <row r="35" spans="1:22" ht="15.75" x14ac:dyDescent="0.2">
      <c r="A35" s="51"/>
      <c r="B35" s="52"/>
      <c r="H35" s="62" t="s">
        <v>220</v>
      </c>
      <c r="I35" s="75">
        <f>SQRT(I34)</f>
        <v>7.8413319331913561E-2</v>
      </c>
      <c r="J35" s="75">
        <f t="shared" ref="J35:L35" si="16">SQRT(J34)</f>
        <v>6.9573166752095544E-2</v>
      </c>
      <c r="K35" s="75">
        <f t="shared" si="16"/>
        <v>8.5666269192835487E-2</v>
      </c>
      <c r="L35" s="75">
        <f t="shared" si="16"/>
        <v>8.06225774829855E-2</v>
      </c>
      <c r="M35" s="55"/>
      <c r="R35" s="34" t="s">
        <v>147</v>
      </c>
      <c r="S35" s="34">
        <v>30.099999999999998</v>
      </c>
      <c r="T35" s="34">
        <v>28.700000000000003</v>
      </c>
      <c r="U35" s="34">
        <v>33.4</v>
      </c>
      <c r="V35" s="34">
        <v>36.000000000000007</v>
      </c>
    </row>
    <row r="36" spans="1:22" ht="18.75" x14ac:dyDescent="0.2">
      <c r="A36" s="51"/>
      <c r="B36" s="52"/>
      <c r="G36" s="89"/>
      <c r="H36" s="98" t="s">
        <v>102</v>
      </c>
      <c r="I36" s="99">
        <f>(I28/I35)</f>
        <v>3.8258806355351234</v>
      </c>
      <c r="J36" s="99">
        <f t="shared" ref="J36:L36" si="17">(J28/J35)</f>
        <v>4.3120072580419668</v>
      </c>
      <c r="K36" s="99">
        <f t="shared" si="17"/>
        <v>3.5019617735972317</v>
      </c>
      <c r="L36" s="99">
        <f t="shared" si="17"/>
        <v>3.7210420376762543</v>
      </c>
      <c r="M36" s="55"/>
      <c r="R36" s="34" t="s">
        <v>148</v>
      </c>
      <c r="S36" s="34">
        <v>314.09999999999997</v>
      </c>
      <c r="T36" s="34">
        <v>280.5</v>
      </c>
      <c r="U36" s="34">
        <v>223.2</v>
      </c>
      <c r="V36" s="34">
        <v>288.89999999999998</v>
      </c>
    </row>
    <row r="37" spans="1:22" ht="18.75" x14ac:dyDescent="0.2">
      <c r="A37" s="51"/>
      <c r="B37" s="52"/>
      <c r="H37" s="98" t="s">
        <v>221</v>
      </c>
      <c r="I37" s="99">
        <v>1.3055000000000001</v>
      </c>
      <c r="J37" s="99">
        <v>1.3022</v>
      </c>
      <c r="K37" s="99">
        <v>1.3104</v>
      </c>
      <c r="L37" s="99">
        <v>1.3069999999999999</v>
      </c>
      <c r="M37" s="64"/>
      <c r="R37" s="34" t="s">
        <v>149</v>
      </c>
      <c r="S37" s="34">
        <v>4452.8000000000011</v>
      </c>
      <c r="T37" s="34">
        <v>5935.4</v>
      </c>
      <c r="U37" s="34">
        <v>3691</v>
      </c>
      <c r="V37" s="34">
        <v>5105.1000000000004</v>
      </c>
    </row>
    <row r="38" spans="1:22" ht="18.600000000000001" customHeight="1" thickBot="1" x14ac:dyDescent="0.25">
      <c r="A38" s="51"/>
      <c r="B38" s="52"/>
      <c r="H38" s="186" t="s">
        <v>88</v>
      </c>
      <c r="I38" s="187" t="s">
        <v>227</v>
      </c>
      <c r="J38" s="187" t="s">
        <v>227</v>
      </c>
      <c r="K38" s="187" t="s">
        <v>227</v>
      </c>
      <c r="L38" s="187" t="s">
        <v>227</v>
      </c>
      <c r="M38" s="64"/>
      <c r="R38" s="35" t="s">
        <v>150</v>
      </c>
      <c r="S38" s="35">
        <v>37</v>
      </c>
      <c r="T38" s="35">
        <v>47</v>
      </c>
      <c r="U38" s="35">
        <v>31</v>
      </c>
      <c r="V38" s="35">
        <v>35</v>
      </c>
    </row>
    <row r="39" spans="1:22" ht="18.600000000000001" customHeight="1" x14ac:dyDescent="0.2">
      <c r="A39" s="51"/>
      <c r="B39" s="52"/>
      <c r="H39" s="186"/>
      <c r="I39" s="187"/>
      <c r="J39" s="187"/>
      <c r="K39" s="187"/>
      <c r="L39" s="187"/>
      <c r="M39" s="64"/>
    </row>
  </sheetData>
  <mergeCells count="21">
    <mergeCell ref="H38:H39"/>
    <mergeCell ref="I38:I39"/>
    <mergeCell ref="J38:J39"/>
    <mergeCell ref="K38:K39"/>
    <mergeCell ref="L38:L39"/>
    <mergeCell ref="A20:M20"/>
    <mergeCell ref="A29:B30"/>
    <mergeCell ref="C29:D30"/>
    <mergeCell ref="E29:F29"/>
    <mergeCell ref="I15:J15"/>
    <mergeCell ref="A16:A17"/>
    <mergeCell ref="B16:B17"/>
    <mergeCell ref="C16:C17"/>
    <mergeCell ref="D16:D17"/>
    <mergeCell ref="E16:E17"/>
    <mergeCell ref="A2:C2"/>
    <mergeCell ref="A1:C1"/>
    <mergeCell ref="A3:C3"/>
    <mergeCell ref="A6:F6"/>
    <mergeCell ref="I5:N5"/>
    <mergeCell ref="B5:C5"/>
  </mergeCells>
  <pageMargins left="0.7" right="0.7" top="0.75" bottom="0.75" header="0.3" footer="0.3"/>
  <pageSetup orientation="portrait" horizontalDpi="360" verticalDpi="36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B81"/>
  <sheetViews>
    <sheetView workbookViewId="0">
      <selection activeCell="AB87" sqref="AB87"/>
    </sheetView>
  </sheetViews>
  <sheetFormatPr defaultRowHeight="12.75" x14ac:dyDescent="0.2"/>
  <sheetData>
    <row r="2" spans="2:2" x14ac:dyDescent="0.2">
      <c r="B2" s="33" t="s">
        <v>222</v>
      </c>
    </row>
    <row r="29" spans="2:2" x14ac:dyDescent="0.2">
      <c r="B29" s="33" t="s">
        <v>223</v>
      </c>
    </row>
    <row r="54" spans="2:2" x14ac:dyDescent="0.2">
      <c r="B54" s="33" t="s">
        <v>224</v>
      </c>
    </row>
    <row r="81" spans="2:2" x14ac:dyDescent="0.2">
      <c r="B81" s="33" t="s">
        <v>225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401"/>
  <sheetViews>
    <sheetView workbookViewId="0"/>
  </sheetViews>
  <sheetFormatPr defaultColWidth="9.140625" defaultRowHeight="11.25" x14ac:dyDescent="0.2"/>
  <cols>
    <col min="1" max="16384" width="9.140625" style="30"/>
  </cols>
  <sheetData>
    <row r="1" spans="1:4" x14ac:dyDescent="0.2">
      <c r="A1" s="30" t="s">
        <v>72</v>
      </c>
      <c r="B1" s="30" t="s">
        <v>69</v>
      </c>
      <c r="C1" s="30" t="s">
        <v>70</v>
      </c>
      <c r="D1" s="30" t="s">
        <v>71</v>
      </c>
    </row>
    <row r="2" spans="1:4" x14ac:dyDescent="0.2">
      <c r="B2" s="30">
        <v>22</v>
      </c>
      <c r="C2" s="30">
        <v>22</v>
      </c>
      <c r="D2" s="30">
        <v>25</v>
      </c>
    </row>
    <row r="3" spans="1:4" x14ac:dyDescent="0.2">
      <c r="B3" s="30">
        <v>25</v>
      </c>
      <c r="C3" s="30">
        <v>21</v>
      </c>
      <c r="D3" s="30">
        <v>21</v>
      </c>
    </row>
    <row r="4" spans="1:4" x14ac:dyDescent="0.2">
      <c r="B4" s="30">
        <v>21</v>
      </c>
      <c r="C4" s="30">
        <v>25</v>
      </c>
      <c r="D4" s="30">
        <v>17</v>
      </c>
    </row>
    <row r="5" spans="1:4" x14ac:dyDescent="0.2">
      <c r="B5" s="30">
        <v>25</v>
      </c>
      <c r="C5" s="30">
        <v>24</v>
      </c>
      <c r="D5" s="30">
        <v>23</v>
      </c>
    </row>
    <row r="6" spans="1:4" x14ac:dyDescent="0.2">
      <c r="B6" s="30">
        <v>24</v>
      </c>
      <c r="C6" s="30">
        <v>25</v>
      </c>
      <c r="D6" s="30">
        <v>26</v>
      </c>
    </row>
    <row r="7" spans="1:4" x14ac:dyDescent="0.2">
      <c r="B7" s="30">
        <v>25</v>
      </c>
      <c r="C7" s="30">
        <v>18</v>
      </c>
      <c r="D7" s="30">
        <v>24</v>
      </c>
    </row>
    <row r="8" spans="1:4" x14ac:dyDescent="0.2">
      <c r="B8" s="30">
        <v>18</v>
      </c>
      <c r="C8" s="30">
        <v>27</v>
      </c>
      <c r="D8" s="30">
        <v>23</v>
      </c>
    </row>
    <row r="9" spans="1:4" x14ac:dyDescent="0.2">
      <c r="B9" s="30">
        <v>21</v>
      </c>
      <c r="C9" s="30">
        <v>24</v>
      </c>
      <c r="D9" s="30">
        <v>22</v>
      </c>
    </row>
    <row r="10" spans="1:4" x14ac:dyDescent="0.2">
      <c r="B10" s="30">
        <v>27</v>
      </c>
      <c r="C10" s="30">
        <v>24</v>
      </c>
      <c r="D10" s="30">
        <v>24</v>
      </c>
    </row>
    <row r="11" spans="1:4" x14ac:dyDescent="0.2">
      <c r="B11" s="30">
        <v>24</v>
      </c>
      <c r="C11" s="30">
        <v>27</v>
      </c>
      <c r="D11" s="30">
        <v>23</v>
      </c>
    </row>
    <row r="12" spans="1:4" x14ac:dyDescent="0.2">
      <c r="B12" s="30">
        <v>24</v>
      </c>
      <c r="C12" s="30">
        <v>25</v>
      </c>
      <c r="D12" s="30">
        <v>27</v>
      </c>
    </row>
    <row r="13" spans="1:4" x14ac:dyDescent="0.2">
      <c r="B13" s="30">
        <v>17</v>
      </c>
      <c r="C13" s="30">
        <v>24</v>
      </c>
      <c r="D13" s="30">
        <v>26</v>
      </c>
    </row>
    <row r="14" spans="1:4" x14ac:dyDescent="0.2">
      <c r="B14" s="30">
        <v>23</v>
      </c>
      <c r="C14" s="30">
        <v>25</v>
      </c>
      <c r="D14" s="30">
        <v>26</v>
      </c>
    </row>
    <row r="15" spans="1:4" x14ac:dyDescent="0.2">
      <c r="B15" s="30">
        <v>27</v>
      </c>
      <c r="C15" s="30">
        <v>26</v>
      </c>
      <c r="D15" s="30">
        <v>22</v>
      </c>
    </row>
    <row r="16" spans="1:4" x14ac:dyDescent="0.2">
      <c r="B16" s="30">
        <v>26</v>
      </c>
      <c r="C16" s="30">
        <v>27</v>
      </c>
      <c r="D16" s="30">
        <v>20</v>
      </c>
    </row>
    <row r="17" spans="2:4" x14ac:dyDescent="0.2">
      <c r="B17" s="30">
        <v>24</v>
      </c>
      <c r="C17" s="30">
        <v>25</v>
      </c>
      <c r="D17" s="30">
        <v>26</v>
      </c>
    </row>
    <row r="18" spans="2:4" x14ac:dyDescent="0.2">
      <c r="B18" s="30">
        <v>23</v>
      </c>
      <c r="C18" s="30">
        <v>21</v>
      </c>
      <c r="D18" s="30">
        <v>26</v>
      </c>
    </row>
    <row r="19" spans="2:4" x14ac:dyDescent="0.2">
      <c r="B19" s="30">
        <v>25</v>
      </c>
      <c r="C19" s="30">
        <v>24</v>
      </c>
      <c r="D19" s="30">
        <v>27</v>
      </c>
    </row>
    <row r="20" spans="2:4" x14ac:dyDescent="0.2">
      <c r="B20" s="30">
        <v>24</v>
      </c>
      <c r="C20" s="30">
        <v>20</v>
      </c>
      <c r="D20" s="30">
        <v>23</v>
      </c>
    </row>
    <row r="21" spans="2:4" x14ac:dyDescent="0.2">
      <c r="B21" s="30">
        <v>25</v>
      </c>
      <c r="C21" s="30">
        <v>20</v>
      </c>
      <c r="D21" s="30">
        <v>21</v>
      </c>
    </row>
    <row r="22" spans="2:4" x14ac:dyDescent="0.2">
      <c r="B22" s="30">
        <v>26</v>
      </c>
      <c r="C22" s="30">
        <v>22</v>
      </c>
      <c r="D22" s="30">
        <v>26</v>
      </c>
    </row>
    <row r="23" spans="2:4" x14ac:dyDescent="0.2">
      <c r="B23" s="30">
        <v>27</v>
      </c>
      <c r="C23" s="30">
        <v>22</v>
      </c>
      <c r="D23" s="30">
        <v>26</v>
      </c>
    </row>
    <row r="24" spans="2:4" x14ac:dyDescent="0.2">
      <c r="B24" s="30">
        <v>25</v>
      </c>
      <c r="C24" s="30">
        <v>21</v>
      </c>
      <c r="D24" s="30">
        <v>25</v>
      </c>
    </row>
    <row r="25" spans="2:4" x14ac:dyDescent="0.2">
      <c r="B25" s="30">
        <v>22</v>
      </c>
      <c r="C25" s="30">
        <v>26</v>
      </c>
      <c r="D25" s="30">
        <v>25</v>
      </c>
    </row>
    <row r="26" spans="2:4" x14ac:dyDescent="0.2">
      <c r="B26" s="30">
        <v>24</v>
      </c>
      <c r="C26" s="30">
        <v>22</v>
      </c>
      <c r="D26" s="30">
        <v>24</v>
      </c>
    </row>
    <row r="27" spans="2:4" x14ac:dyDescent="0.2">
      <c r="B27" s="30">
        <v>21</v>
      </c>
      <c r="C27" s="30">
        <v>26</v>
      </c>
      <c r="D27" s="30">
        <v>21</v>
      </c>
    </row>
    <row r="28" spans="2:4" x14ac:dyDescent="0.2">
      <c r="B28" s="30">
        <v>23</v>
      </c>
      <c r="C28" s="30">
        <v>21</v>
      </c>
      <c r="D28" s="30">
        <v>26</v>
      </c>
    </row>
    <row r="29" spans="2:4" x14ac:dyDescent="0.2">
      <c r="B29" s="30">
        <v>24</v>
      </c>
      <c r="C29" s="30">
        <v>23</v>
      </c>
      <c r="D29" s="30">
        <v>21</v>
      </c>
    </row>
    <row r="30" spans="2:4" x14ac:dyDescent="0.2">
      <c r="B30" s="30">
        <v>20</v>
      </c>
      <c r="C30" s="30">
        <v>20</v>
      </c>
      <c r="D30" s="30">
        <v>27</v>
      </c>
    </row>
    <row r="31" spans="2:4" x14ac:dyDescent="0.2">
      <c r="B31" s="30">
        <v>20</v>
      </c>
      <c r="C31" s="30">
        <v>26</v>
      </c>
      <c r="D31" s="30">
        <v>21</v>
      </c>
    </row>
    <row r="32" spans="2:4" x14ac:dyDescent="0.2">
      <c r="B32" s="30">
        <v>27</v>
      </c>
      <c r="C32" s="30">
        <v>21</v>
      </c>
      <c r="D32" s="30">
        <v>27</v>
      </c>
    </row>
    <row r="33" spans="2:4" x14ac:dyDescent="0.2">
      <c r="B33" s="30">
        <v>22</v>
      </c>
      <c r="C33" s="30">
        <v>17</v>
      </c>
      <c r="D33" s="30">
        <v>25</v>
      </c>
    </row>
    <row r="34" spans="2:4" x14ac:dyDescent="0.2">
      <c r="B34" s="30">
        <v>26</v>
      </c>
      <c r="C34" s="30">
        <v>24</v>
      </c>
      <c r="D34" s="30">
        <v>25</v>
      </c>
    </row>
    <row r="35" spans="2:4" x14ac:dyDescent="0.2">
      <c r="B35" s="30">
        <v>22</v>
      </c>
      <c r="C35" s="30">
        <v>22</v>
      </c>
      <c r="D35" s="30">
        <v>22</v>
      </c>
    </row>
    <row r="36" spans="2:4" x14ac:dyDescent="0.2">
      <c r="B36" s="30">
        <v>21</v>
      </c>
      <c r="C36" s="30">
        <v>23</v>
      </c>
      <c r="D36" s="30">
        <v>25</v>
      </c>
    </row>
    <row r="37" spans="2:4" x14ac:dyDescent="0.2">
      <c r="B37" s="30">
        <v>26</v>
      </c>
      <c r="C37" s="30">
        <v>24</v>
      </c>
      <c r="D37" s="30">
        <v>19</v>
      </c>
    </row>
    <row r="38" spans="2:4" x14ac:dyDescent="0.2">
      <c r="B38" s="30">
        <v>26</v>
      </c>
      <c r="C38" s="30">
        <v>20</v>
      </c>
      <c r="D38" s="30">
        <v>25</v>
      </c>
    </row>
    <row r="39" spans="2:4" x14ac:dyDescent="0.2">
      <c r="B39" s="30">
        <v>22</v>
      </c>
      <c r="C39" s="30">
        <v>26</v>
      </c>
      <c r="D39" s="30">
        <v>22</v>
      </c>
    </row>
    <row r="40" spans="2:4" x14ac:dyDescent="0.2">
      <c r="B40" s="30">
        <v>26</v>
      </c>
      <c r="C40" s="30">
        <v>23</v>
      </c>
      <c r="D40" s="30">
        <v>25</v>
      </c>
    </row>
    <row r="41" spans="2:4" x14ac:dyDescent="0.2">
      <c r="B41" s="30">
        <v>21</v>
      </c>
      <c r="C41" s="30">
        <v>26</v>
      </c>
      <c r="D41" s="30">
        <v>28</v>
      </c>
    </row>
    <row r="42" spans="2:4" x14ac:dyDescent="0.2">
      <c r="B42" s="30">
        <v>22</v>
      </c>
      <c r="C42" s="30">
        <v>24</v>
      </c>
      <c r="D42" s="30">
        <v>22</v>
      </c>
    </row>
    <row r="43" spans="2:4" x14ac:dyDescent="0.2">
      <c r="B43" s="30">
        <v>23</v>
      </c>
      <c r="C43" s="30">
        <v>22</v>
      </c>
      <c r="D43" s="30">
        <v>22</v>
      </c>
    </row>
    <row r="44" spans="2:4" x14ac:dyDescent="0.2">
      <c r="B44" s="30">
        <v>20</v>
      </c>
      <c r="C44" s="30">
        <v>26</v>
      </c>
      <c r="D44" s="30">
        <v>27</v>
      </c>
    </row>
    <row r="45" spans="2:4" x14ac:dyDescent="0.2">
      <c r="B45" s="30">
        <v>20</v>
      </c>
      <c r="C45" s="30">
        <v>24</v>
      </c>
      <c r="D45" s="30">
        <v>25</v>
      </c>
    </row>
    <row r="46" spans="2:4" x14ac:dyDescent="0.2">
      <c r="B46" s="30">
        <v>26</v>
      </c>
      <c r="C46" s="30">
        <v>24</v>
      </c>
      <c r="D46" s="30">
        <v>22</v>
      </c>
    </row>
    <row r="47" spans="2:4" x14ac:dyDescent="0.2">
      <c r="B47" s="30">
        <v>26</v>
      </c>
      <c r="C47" s="30">
        <v>25</v>
      </c>
      <c r="D47" s="30">
        <v>24</v>
      </c>
    </row>
    <row r="48" spans="2:4" x14ac:dyDescent="0.2">
      <c r="B48" s="30">
        <v>21</v>
      </c>
      <c r="C48" s="30">
        <v>27</v>
      </c>
      <c r="D48" s="30">
        <v>24</v>
      </c>
    </row>
    <row r="49" spans="2:4" x14ac:dyDescent="0.2">
      <c r="B49" s="30">
        <v>26</v>
      </c>
      <c r="C49" s="30">
        <v>23</v>
      </c>
      <c r="D49" s="30">
        <v>22</v>
      </c>
    </row>
    <row r="50" spans="2:4" x14ac:dyDescent="0.2">
      <c r="B50" s="30">
        <v>27</v>
      </c>
      <c r="C50" s="30">
        <v>22</v>
      </c>
      <c r="D50" s="30">
        <v>22</v>
      </c>
    </row>
    <row r="51" spans="2:4" x14ac:dyDescent="0.2">
      <c r="B51" s="30">
        <v>17</v>
      </c>
      <c r="C51" s="30">
        <v>23</v>
      </c>
      <c r="D51" s="30">
        <v>24</v>
      </c>
    </row>
    <row r="52" spans="2:4" x14ac:dyDescent="0.2">
      <c r="B52" s="30">
        <v>24</v>
      </c>
      <c r="C52" s="30">
        <v>20</v>
      </c>
      <c r="D52" s="30">
        <v>24</v>
      </c>
    </row>
    <row r="53" spans="2:4" x14ac:dyDescent="0.2">
      <c r="B53" s="30">
        <v>22</v>
      </c>
      <c r="C53" s="30">
        <v>19</v>
      </c>
      <c r="D53" s="30">
        <v>22</v>
      </c>
    </row>
    <row r="54" spans="2:4" x14ac:dyDescent="0.2">
      <c r="B54" s="30">
        <v>23</v>
      </c>
      <c r="C54" s="30">
        <v>20</v>
      </c>
      <c r="D54" s="30">
        <v>23</v>
      </c>
    </row>
    <row r="55" spans="2:4" x14ac:dyDescent="0.2">
      <c r="B55" s="30">
        <v>23</v>
      </c>
      <c r="C55" s="30">
        <v>18</v>
      </c>
      <c r="D55" s="30">
        <v>24</v>
      </c>
    </row>
    <row r="56" spans="2:4" x14ac:dyDescent="0.2">
      <c r="B56" s="30">
        <v>24</v>
      </c>
      <c r="C56" s="30">
        <v>23</v>
      </c>
      <c r="D56" s="30">
        <v>24</v>
      </c>
    </row>
    <row r="57" spans="2:4" x14ac:dyDescent="0.2">
      <c r="B57" s="30">
        <v>20</v>
      </c>
      <c r="C57" s="30">
        <v>27</v>
      </c>
      <c r="D57" s="30">
        <v>22</v>
      </c>
    </row>
    <row r="58" spans="2:4" x14ac:dyDescent="0.2">
      <c r="B58" s="30">
        <v>21</v>
      </c>
      <c r="C58" s="30">
        <v>27</v>
      </c>
      <c r="D58" s="30">
        <v>22</v>
      </c>
    </row>
    <row r="59" spans="2:4" x14ac:dyDescent="0.2">
      <c r="B59" s="30">
        <v>26</v>
      </c>
      <c r="C59" s="30">
        <v>23</v>
      </c>
      <c r="D59" s="30">
        <v>24</v>
      </c>
    </row>
    <row r="60" spans="2:4" x14ac:dyDescent="0.2">
      <c r="B60" s="30">
        <v>26</v>
      </c>
      <c r="C60" s="30">
        <v>20</v>
      </c>
      <c r="D60" s="30">
        <v>22</v>
      </c>
    </row>
    <row r="61" spans="2:4" x14ac:dyDescent="0.2">
      <c r="B61" s="30">
        <v>23</v>
      </c>
      <c r="C61" s="30">
        <v>26</v>
      </c>
      <c r="D61" s="30">
        <v>21</v>
      </c>
    </row>
    <row r="62" spans="2:4" x14ac:dyDescent="0.2">
      <c r="B62" s="30">
        <v>26</v>
      </c>
      <c r="C62" s="30">
        <v>23</v>
      </c>
      <c r="D62" s="30">
        <v>22</v>
      </c>
    </row>
    <row r="63" spans="2:4" x14ac:dyDescent="0.2">
      <c r="B63" s="30">
        <v>26</v>
      </c>
      <c r="C63" s="30">
        <v>24</v>
      </c>
      <c r="D63" s="30">
        <v>25</v>
      </c>
    </row>
    <row r="64" spans="2:4" x14ac:dyDescent="0.2">
      <c r="B64" s="30">
        <v>24</v>
      </c>
      <c r="C64" s="30">
        <v>24</v>
      </c>
      <c r="D64" s="30">
        <v>22</v>
      </c>
    </row>
    <row r="65" spans="2:4" x14ac:dyDescent="0.2">
      <c r="B65" s="30">
        <v>22</v>
      </c>
      <c r="C65" s="30">
        <v>25</v>
      </c>
      <c r="D65" s="30">
        <v>22</v>
      </c>
    </row>
    <row r="66" spans="2:4" x14ac:dyDescent="0.2">
      <c r="B66" s="30">
        <v>26</v>
      </c>
      <c r="C66" s="30">
        <v>23</v>
      </c>
      <c r="D66" s="30">
        <v>21</v>
      </c>
    </row>
    <row r="67" spans="2:4" x14ac:dyDescent="0.2">
      <c r="B67" s="30">
        <v>25</v>
      </c>
      <c r="C67" s="30">
        <v>21</v>
      </c>
      <c r="D67" s="30">
        <v>24</v>
      </c>
    </row>
    <row r="68" spans="2:4" x14ac:dyDescent="0.2">
      <c r="B68" s="30">
        <v>24</v>
      </c>
      <c r="C68" s="30">
        <v>22</v>
      </c>
      <c r="D68" s="30">
        <v>24</v>
      </c>
    </row>
    <row r="69" spans="2:4" x14ac:dyDescent="0.2">
      <c r="B69" s="30">
        <v>24</v>
      </c>
      <c r="C69" s="30">
        <v>24</v>
      </c>
      <c r="D69" s="30">
        <v>25</v>
      </c>
    </row>
    <row r="70" spans="2:4" x14ac:dyDescent="0.2">
      <c r="B70" s="30">
        <v>25</v>
      </c>
      <c r="C70" s="30">
        <v>23</v>
      </c>
      <c r="D70" s="30">
        <v>27</v>
      </c>
    </row>
    <row r="71" spans="2:4" x14ac:dyDescent="0.2">
      <c r="B71" s="30">
        <v>25</v>
      </c>
      <c r="C71" s="30">
        <v>23</v>
      </c>
      <c r="D71" s="30">
        <v>21</v>
      </c>
    </row>
    <row r="72" spans="2:4" x14ac:dyDescent="0.2">
      <c r="B72" s="30">
        <v>24</v>
      </c>
      <c r="C72" s="30">
        <v>20</v>
      </c>
      <c r="D72" s="30">
        <v>22</v>
      </c>
    </row>
    <row r="73" spans="2:4" x14ac:dyDescent="0.2">
      <c r="B73" s="30">
        <v>21</v>
      </c>
      <c r="C73" s="30">
        <v>22</v>
      </c>
      <c r="D73" s="30">
        <v>23</v>
      </c>
    </row>
    <row r="74" spans="2:4" x14ac:dyDescent="0.2">
      <c r="B74" s="30">
        <v>27</v>
      </c>
      <c r="C74" s="30">
        <v>20</v>
      </c>
      <c r="D74" s="30">
        <v>21</v>
      </c>
    </row>
    <row r="75" spans="2:4" x14ac:dyDescent="0.2">
      <c r="B75" s="30">
        <v>26</v>
      </c>
      <c r="C75" s="30">
        <v>26</v>
      </c>
      <c r="D75" s="30">
        <v>20</v>
      </c>
    </row>
    <row r="76" spans="2:4" x14ac:dyDescent="0.2">
      <c r="B76" s="30">
        <v>23</v>
      </c>
      <c r="C76" s="30">
        <v>25</v>
      </c>
      <c r="D76" s="30">
        <v>23</v>
      </c>
    </row>
    <row r="77" spans="2:4" x14ac:dyDescent="0.2">
      <c r="B77" s="30">
        <v>22</v>
      </c>
      <c r="C77" s="30">
        <v>22</v>
      </c>
      <c r="D77" s="30">
        <v>21</v>
      </c>
    </row>
    <row r="78" spans="2:4" x14ac:dyDescent="0.2">
      <c r="B78" s="30">
        <v>23</v>
      </c>
      <c r="C78" s="30">
        <v>21</v>
      </c>
      <c r="D78" s="30">
        <v>20</v>
      </c>
    </row>
    <row r="79" spans="2:4" x14ac:dyDescent="0.2">
      <c r="B79" s="30">
        <v>21</v>
      </c>
      <c r="C79" s="30">
        <v>25</v>
      </c>
      <c r="D79" s="30">
        <v>30</v>
      </c>
    </row>
    <row r="80" spans="2:4" x14ac:dyDescent="0.2">
      <c r="B80" s="30">
        <v>27</v>
      </c>
      <c r="C80" s="30">
        <v>21</v>
      </c>
      <c r="D80" s="30">
        <v>29</v>
      </c>
    </row>
    <row r="81" spans="2:4" x14ac:dyDescent="0.2">
      <c r="B81" s="30">
        <v>20</v>
      </c>
      <c r="C81" s="30">
        <v>21</v>
      </c>
      <c r="D81" s="30">
        <v>21</v>
      </c>
    </row>
    <row r="82" spans="2:4" x14ac:dyDescent="0.2">
      <c r="B82" s="30">
        <v>19</v>
      </c>
      <c r="C82" s="30">
        <v>23</v>
      </c>
      <c r="D82" s="30">
        <v>22</v>
      </c>
    </row>
    <row r="83" spans="2:4" x14ac:dyDescent="0.2">
      <c r="B83" s="30">
        <v>20</v>
      </c>
      <c r="C83" s="30">
        <v>25</v>
      </c>
      <c r="D83" s="30">
        <v>24</v>
      </c>
    </row>
    <row r="84" spans="2:4" x14ac:dyDescent="0.2">
      <c r="B84" s="30">
        <v>21</v>
      </c>
      <c r="C84" s="30">
        <v>28</v>
      </c>
      <c r="D84" s="30">
        <v>18</v>
      </c>
    </row>
    <row r="85" spans="2:4" x14ac:dyDescent="0.2">
      <c r="B85" s="30">
        <v>18</v>
      </c>
      <c r="C85" s="30">
        <v>26</v>
      </c>
      <c r="D85" s="30">
        <v>19</v>
      </c>
    </row>
    <row r="86" spans="2:4" x14ac:dyDescent="0.2">
      <c r="B86" s="30">
        <v>27</v>
      </c>
      <c r="C86" s="30">
        <v>25</v>
      </c>
      <c r="D86" s="30">
        <v>23</v>
      </c>
    </row>
    <row r="87" spans="2:4" x14ac:dyDescent="0.2">
      <c r="B87" s="30">
        <v>23</v>
      </c>
      <c r="C87" s="30">
        <v>21</v>
      </c>
      <c r="D87" s="30">
        <v>24</v>
      </c>
    </row>
    <row r="88" spans="2:4" x14ac:dyDescent="0.2">
      <c r="B88" s="30">
        <v>25</v>
      </c>
      <c r="C88" s="30">
        <v>22</v>
      </c>
      <c r="D88" s="30">
        <v>20</v>
      </c>
    </row>
    <row r="89" spans="2:4" x14ac:dyDescent="0.2">
      <c r="B89" s="30">
        <v>25</v>
      </c>
      <c r="C89" s="30">
        <v>24</v>
      </c>
      <c r="D89" s="30">
        <v>21</v>
      </c>
    </row>
    <row r="90" spans="2:4" x14ac:dyDescent="0.2">
      <c r="B90" s="30">
        <v>27</v>
      </c>
      <c r="C90" s="30">
        <v>25</v>
      </c>
      <c r="D90" s="30">
        <v>26</v>
      </c>
    </row>
    <row r="91" spans="2:4" x14ac:dyDescent="0.2">
      <c r="B91" s="30">
        <v>22</v>
      </c>
      <c r="C91" s="30">
        <v>20</v>
      </c>
      <c r="D91" s="30">
        <v>22</v>
      </c>
    </row>
    <row r="92" spans="2:4" x14ac:dyDescent="0.2">
      <c r="B92" s="30">
        <v>27</v>
      </c>
      <c r="C92" s="30">
        <v>20</v>
      </c>
      <c r="D92" s="30">
        <v>26</v>
      </c>
    </row>
    <row r="93" spans="2:4" x14ac:dyDescent="0.2">
      <c r="B93" s="30">
        <v>23</v>
      </c>
      <c r="C93" s="30">
        <v>23</v>
      </c>
      <c r="D93" s="30">
        <v>22</v>
      </c>
    </row>
    <row r="94" spans="2:4" x14ac:dyDescent="0.2">
      <c r="B94" s="30">
        <v>25</v>
      </c>
      <c r="C94" s="30">
        <v>21</v>
      </c>
      <c r="D94" s="30">
        <v>22</v>
      </c>
    </row>
    <row r="95" spans="2:4" x14ac:dyDescent="0.2">
      <c r="B95" s="30">
        <v>20</v>
      </c>
      <c r="C95" s="30">
        <v>22</v>
      </c>
      <c r="D95" s="30">
        <v>25</v>
      </c>
    </row>
    <row r="96" spans="2:4" x14ac:dyDescent="0.2">
      <c r="B96" s="30">
        <v>26</v>
      </c>
      <c r="C96" s="30">
        <v>20</v>
      </c>
      <c r="D96" s="30">
        <v>20</v>
      </c>
    </row>
    <row r="97" spans="2:4" x14ac:dyDescent="0.2">
      <c r="B97" s="30">
        <v>23</v>
      </c>
      <c r="C97" s="30">
        <v>22</v>
      </c>
      <c r="D97" s="30">
        <v>22</v>
      </c>
    </row>
    <row r="98" spans="2:4" x14ac:dyDescent="0.2">
      <c r="B98" s="30">
        <v>19</v>
      </c>
      <c r="C98" s="30">
        <v>24</v>
      </c>
      <c r="D98" s="30">
        <v>25</v>
      </c>
    </row>
    <row r="99" spans="2:4" x14ac:dyDescent="0.2">
      <c r="B99" s="30">
        <v>24</v>
      </c>
      <c r="C99" s="30">
        <v>25</v>
      </c>
      <c r="D99" s="30">
        <v>24</v>
      </c>
    </row>
    <row r="100" spans="2:4" x14ac:dyDescent="0.2">
      <c r="B100" s="30">
        <v>25</v>
      </c>
      <c r="C100" s="30">
        <v>24</v>
      </c>
      <c r="D100" s="30">
        <v>22</v>
      </c>
    </row>
    <row r="101" spans="2:4" x14ac:dyDescent="0.2">
      <c r="B101" s="30">
        <v>24</v>
      </c>
      <c r="C101" s="30">
        <v>26</v>
      </c>
      <c r="D101" s="30">
        <v>25</v>
      </c>
    </row>
    <row r="102" spans="2:4" x14ac:dyDescent="0.2">
      <c r="B102" s="30">
        <v>25</v>
      </c>
      <c r="C102" s="30">
        <v>19</v>
      </c>
      <c r="D102" s="30">
        <v>24</v>
      </c>
    </row>
    <row r="103" spans="2:4" x14ac:dyDescent="0.2">
      <c r="B103" s="30">
        <v>23</v>
      </c>
      <c r="C103" s="30">
        <v>23</v>
      </c>
      <c r="D103" s="30">
        <v>23</v>
      </c>
    </row>
    <row r="104" spans="2:4" x14ac:dyDescent="0.2">
      <c r="B104" s="30">
        <v>21</v>
      </c>
      <c r="C104" s="30">
        <v>24</v>
      </c>
      <c r="D104" s="30">
        <v>25</v>
      </c>
    </row>
    <row r="105" spans="2:4" x14ac:dyDescent="0.2">
      <c r="B105" s="30">
        <v>22</v>
      </c>
      <c r="C105" s="30">
        <v>25</v>
      </c>
      <c r="D105" s="30">
        <v>25</v>
      </c>
    </row>
    <row r="106" spans="2:4" x14ac:dyDescent="0.2">
      <c r="B106" s="30">
        <v>25</v>
      </c>
      <c r="C106" s="30">
        <v>24</v>
      </c>
      <c r="D106" s="30">
        <v>25</v>
      </c>
    </row>
    <row r="107" spans="2:4" x14ac:dyDescent="0.2">
      <c r="B107" s="30">
        <v>22</v>
      </c>
      <c r="C107" s="30">
        <v>24</v>
      </c>
      <c r="D107" s="30">
        <v>24</v>
      </c>
    </row>
    <row r="108" spans="2:4" x14ac:dyDescent="0.2">
      <c r="B108" s="30">
        <v>24</v>
      </c>
      <c r="C108" s="30">
        <v>26</v>
      </c>
      <c r="D108" s="30">
        <v>22</v>
      </c>
    </row>
    <row r="109" spans="2:4" x14ac:dyDescent="0.2">
      <c r="B109" s="30">
        <v>28</v>
      </c>
      <c r="C109" s="30">
        <v>22</v>
      </c>
      <c r="D109" s="30">
        <v>25</v>
      </c>
    </row>
    <row r="110" spans="2:4" x14ac:dyDescent="0.2">
      <c r="B110" s="30">
        <v>23</v>
      </c>
      <c r="C110" s="30">
        <v>20</v>
      </c>
      <c r="D110" s="30">
        <v>25</v>
      </c>
    </row>
    <row r="111" spans="2:4" x14ac:dyDescent="0.2">
      <c r="B111" s="30">
        <v>23</v>
      </c>
      <c r="C111" s="30">
        <v>20</v>
      </c>
      <c r="D111" s="30">
        <v>16</v>
      </c>
    </row>
    <row r="112" spans="2:4" x14ac:dyDescent="0.2">
      <c r="B112" s="30">
        <v>22</v>
      </c>
      <c r="C112" s="30">
        <v>23</v>
      </c>
      <c r="D112" s="30">
        <v>25</v>
      </c>
    </row>
    <row r="113" spans="2:4" x14ac:dyDescent="0.2">
      <c r="B113" s="30">
        <v>20</v>
      </c>
      <c r="C113" s="30">
        <v>21</v>
      </c>
      <c r="D113" s="30">
        <v>25</v>
      </c>
    </row>
    <row r="114" spans="2:4" x14ac:dyDescent="0.2">
      <c r="B114" s="30">
        <v>22</v>
      </c>
      <c r="C114" s="30">
        <v>21</v>
      </c>
      <c r="D114" s="30">
        <v>23</v>
      </c>
    </row>
    <row r="115" spans="2:4" x14ac:dyDescent="0.2">
      <c r="B115" s="30">
        <v>22</v>
      </c>
      <c r="C115" s="30">
        <v>22</v>
      </c>
      <c r="D115" s="30">
        <v>18</v>
      </c>
    </row>
    <row r="116" spans="2:4" x14ac:dyDescent="0.2">
      <c r="B116" s="30">
        <v>27</v>
      </c>
      <c r="C116" s="30">
        <v>24</v>
      </c>
      <c r="D116" s="30">
        <v>28</v>
      </c>
    </row>
    <row r="117" spans="2:4" x14ac:dyDescent="0.2">
      <c r="B117" s="30">
        <v>20</v>
      </c>
      <c r="C117" s="30">
        <v>21</v>
      </c>
      <c r="D117" s="30">
        <v>27</v>
      </c>
    </row>
    <row r="118" spans="2:4" x14ac:dyDescent="0.2">
      <c r="B118" s="30">
        <v>25</v>
      </c>
      <c r="C118" s="30">
        <v>21</v>
      </c>
      <c r="D118" s="30">
        <v>26</v>
      </c>
    </row>
    <row r="119" spans="2:4" x14ac:dyDescent="0.2">
      <c r="B119" s="30">
        <v>26</v>
      </c>
      <c r="C119" s="30">
        <v>21</v>
      </c>
      <c r="D119" s="30">
        <v>23</v>
      </c>
    </row>
    <row r="120" spans="2:4" x14ac:dyDescent="0.2">
      <c r="B120" s="30">
        <v>22</v>
      </c>
      <c r="C120" s="30">
        <v>25</v>
      </c>
      <c r="D120" s="30">
        <v>25</v>
      </c>
    </row>
    <row r="121" spans="2:4" x14ac:dyDescent="0.2">
      <c r="B121" s="30">
        <v>25</v>
      </c>
      <c r="C121" s="30">
        <v>23</v>
      </c>
      <c r="D121" s="30">
        <v>24</v>
      </c>
    </row>
    <row r="122" spans="2:4" x14ac:dyDescent="0.2">
      <c r="B122" s="30">
        <v>22</v>
      </c>
      <c r="C122" s="30">
        <v>21</v>
      </c>
      <c r="D122" s="30">
        <v>25</v>
      </c>
    </row>
    <row r="123" spans="2:4" x14ac:dyDescent="0.2">
      <c r="B123" s="30">
        <v>24</v>
      </c>
      <c r="C123" s="30">
        <v>25</v>
      </c>
      <c r="D123" s="30">
        <v>23</v>
      </c>
    </row>
    <row r="124" spans="2:4" x14ac:dyDescent="0.2">
      <c r="B124" s="30">
        <v>21</v>
      </c>
      <c r="C124" s="30">
        <v>24</v>
      </c>
      <c r="D124" s="30">
        <v>24</v>
      </c>
    </row>
    <row r="125" spans="2:4" x14ac:dyDescent="0.2">
      <c r="B125" s="30">
        <v>24</v>
      </c>
      <c r="C125" s="30">
        <v>24</v>
      </c>
      <c r="D125" s="30">
        <v>25</v>
      </c>
    </row>
    <row r="126" spans="2:4" x14ac:dyDescent="0.2">
      <c r="B126" s="30">
        <v>25</v>
      </c>
      <c r="C126" s="30">
        <v>23</v>
      </c>
      <c r="D126" s="30">
        <v>20</v>
      </c>
    </row>
    <row r="127" spans="2:4" x14ac:dyDescent="0.2">
      <c r="B127" s="30">
        <v>22</v>
      </c>
      <c r="C127" s="30">
        <v>21</v>
      </c>
      <c r="D127" s="30">
        <v>24</v>
      </c>
    </row>
    <row r="128" spans="2:4" x14ac:dyDescent="0.2">
      <c r="B128" s="30">
        <v>21</v>
      </c>
      <c r="C128" s="30">
        <v>25</v>
      </c>
      <c r="D128" s="30">
        <v>26</v>
      </c>
    </row>
    <row r="129" spans="2:4" x14ac:dyDescent="0.2">
      <c r="B129" s="30">
        <v>21</v>
      </c>
      <c r="C129" s="30">
        <v>21</v>
      </c>
      <c r="D129" s="30">
        <v>26</v>
      </c>
    </row>
    <row r="130" spans="2:4" x14ac:dyDescent="0.2">
      <c r="B130" s="30">
        <v>23</v>
      </c>
      <c r="C130" s="30">
        <v>25</v>
      </c>
      <c r="D130" s="30">
        <v>26</v>
      </c>
    </row>
    <row r="131" spans="2:4" x14ac:dyDescent="0.2">
      <c r="B131" s="30">
        <v>22</v>
      </c>
      <c r="C131" s="30">
        <v>27</v>
      </c>
      <c r="D131" s="30">
        <v>24</v>
      </c>
    </row>
    <row r="132" spans="2:4" x14ac:dyDescent="0.2">
      <c r="B132" s="30">
        <v>25</v>
      </c>
      <c r="C132" s="30">
        <v>23</v>
      </c>
      <c r="D132" s="30">
        <v>23</v>
      </c>
    </row>
    <row r="133" spans="2:4" x14ac:dyDescent="0.2">
      <c r="B133" s="30">
        <v>24</v>
      </c>
      <c r="C133" s="30">
        <v>22</v>
      </c>
    </row>
    <row r="134" spans="2:4" x14ac:dyDescent="0.2">
      <c r="B134" s="30">
        <v>28</v>
      </c>
      <c r="C134" s="30">
        <v>23</v>
      </c>
    </row>
    <row r="135" spans="2:4" x14ac:dyDescent="0.2">
      <c r="B135" s="30">
        <v>26</v>
      </c>
      <c r="C135" s="30">
        <v>20</v>
      </c>
    </row>
    <row r="136" spans="2:4" x14ac:dyDescent="0.2">
      <c r="B136" s="30">
        <v>25</v>
      </c>
      <c r="C136" s="30">
        <v>23</v>
      </c>
    </row>
    <row r="137" spans="2:4" x14ac:dyDescent="0.2">
      <c r="B137" s="30">
        <v>24</v>
      </c>
      <c r="C137" s="30">
        <v>22</v>
      </c>
    </row>
    <row r="138" spans="2:4" x14ac:dyDescent="0.2">
      <c r="B138" s="30">
        <v>22</v>
      </c>
      <c r="C138" s="30">
        <v>23</v>
      </c>
    </row>
    <row r="139" spans="2:4" x14ac:dyDescent="0.2">
      <c r="B139" s="30">
        <v>21</v>
      </c>
      <c r="C139" s="30">
        <v>24</v>
      </c>
    </row>
    <row r="140" spans="2:4" x14ac:dyDescent="0.2">
      <c r="B140" s="30">
        <v>22</v>
      </c>
      <c r="C140" s="30">
        <v>21</v>
      </c>
    </row>
    <row r="141" spans="2:4" x14ac:dyDescent="0.2">
      <c r="B141" s="30">
        <v>24</v>
      </c>
      <c r="C141" s="30">
        <v>22</v>
      </c>
    </row>
    <row r="142" spans="2:4" x14ac:dyDescent="0.2">
      <c r="B142" s="30">
        <v>25</v>
      </c>
      <c r="C142" s="30">
        <v>20</v>
      </c>
    </row>
    <row r="143" spans="2:4" x14ac:dyDescent="0.2">
      <c r="B143" s="30">
        <v>23</v>
      </c>
      <c r="C143" s="30">
        <v>25</v>
      </c>
    </row>
    <row r="144" spans="2:4" x14ac:dyDescent="0.2">
      <c r="B144" s="30">
        <v>20</v>
      </c>
      <c r="C144" s="30">
        <v>22</v>
      </c>
    </row>
    <row r="145" spans="2:3" x14ac:dyDescent="0.2">
      <c r="B145" s="30">
        <v>20</v>
      </c>
      <c r="C145" s="30">
        <v>21</v>
      </c>
    </row>
    <row r="146" spans="2:3" x14ac:dyDescent="0.2">
      <c r="B146" s="30">
        <v>23</v>
      </c>
      <c r="C146" s="30">
        <v>22</v>
      </c>
    </row>
    <row r="147" spans="2:3" x14ac:dyDescent="0.2">
      <c r="B147" s="30">
        <v>21</v>
      </c>
      <c r="C147" s="30">
        <v>24</v>
      </c>
    </row>
    <row r="148" spans="2:3" x14ac:dyDescent="0.2">
      <c r="B148" s="30">
        <v>24</v>
      </c>
      <c r="C148" s="30">
        <v>21</v>
      </c>
    </row>
    <row r="149" spans="2:3" x14ac:dyDescent="0.2">
      <c r="B149" s="30">
        <v>22</v>
      </c>
      <c r="C149" s="30">
        <v>21</v>
      </c>
    </row>
    <row r="150" spans="2:3" x14ac:dyDescent="0.2">
      <c r="B150" s="30">
        <v>20</v>
      </c>
      <c r="C150" s="30">
        <v>27</v>
      </c>
    </row>
    <row r="151" spans="2:3" x14ac:dyDescent="0.2">
      <c r="B151" s="30">
        <v>22</v>
      </c>
      <c r="C151" s="30">
        <v>21</v>
      </c>
    </row>
    <row r="152" spans="2:3" x14ac:dyDescent="0.2">
      <c r="B152" s="30">
        <v>24</v>
      </c>
      <c r="C152" s="30">
        <v>22</v>
      </c>
    </row>
    <row r="153" spans="2:3" x14ac:dyDescent="0.2">
      <c r="B153" s="30">
        <v>24</v>
      </c>
      <c r="C153" s="30">
        <v>24</v>
      </c>
    </row>
    <row r="154" spans="2:3" x14ac:dyDescent="0.2">
      <c r="B154" s="30">
        <v>25</v>
      </c>
      <c r="C154" s="30">
        <v>21</v>
      </c>
    </row>
    <row r="155" spans="2:3" x14ac:dyDescent="0.2">
      <c r="B155" s="30">
        <v>22</v>
      </c>
      <c r="C155" s="30">
        <v>21</v>
      </c>
    </row>
    <row r="156" spans="2:3" x14ac:dyDescent="0.2">
      <c r="B156" s="30">
        <v>24</v>
      </c>
      <c r="C156" s="30">
        <v>22</v>
      </c>
    </row>
    <row r="157" spans="2:3" x14ac:dyDescent="0.2">
      <c r="B157" s="30">
        <v>22</v>
      </c>
      <c r="C157" s="30">
        <v>23</v>
      </c>
    </row>
    <row r="158" spans="2:3" x14ac:dyDescent="0.2">
      <c r="B158" s="30">
        <v>26</v>
      </c>
      <c r="C158" s="30">
        <v>29</v>
      </c>
    </row>
    <row r="159" spans="2:3" x14ac:dyDescent="0.2">
      <c r="B159" s="30">
        <v>19</v>
      </c>
      <c r="C159" s="30">
        <v>22</v>
      </c>
    </row>
    <row r="160" spans="2:3" x14ac:dyDescent="0.2">
      <c r="B160" s="30">
        <v>23</v>
      </c>
      <c r="C160" s="30">
        <v>23</v>
      </c>
    </row>
    <row r="161" spans="2:3" x14ac:dyDescent="0.2">
      <c r="B161" s="30">
        <v>24</v>
      </c>
      <c r="C161" s="30">
        <v>23</v>
      </c>
    </row>
    <row r="162" spans="2:3" x14ac:dyDescent="0.2">
      <c r="B162" s="30">
        <v>24</v>
      </c>
      <c r="C162" s="30">
        <v>25</v>
      </c>
    </row>
    <row r="163" spans="2:3" x14ac:dyDescent="0.2">
      <c r="B163" s="30">
        <v>25</v>
      </c>
      <c r="C163" s="30">
        <v>22</v>
      </c>
    </row>
    <row r="164" spans="2:3" x14ac:dyDescent="0.2">
      <c r="B164" s="30">
        <v>22</v>
      </c>
      <c r="C164" s="30">
        <v>28</v>
      </c>
    </row>
    <row r="165" spans="2:3" x14ac:dyDescent="0.2">
      <c r="B165" s="30">
        <v>24</v>
      </c>
      <c r="C165" s="30">
        <v>25</v>
      </c>
    </row>
    <row r="166" spans="2:3" x14ac:dyDescent="0.2">
      <c r="B166" s="30">
        <v>24</v>
      </c>
      <c r="C166" s="30">
        <v>24</v>
      </c>
    </row>
    <row r="167" spans="2:3" x14ac:dyDescent="0.2">
      <c r="B167" s="30">
        <v>21</v>
      </c>
      <c r="C167" s="30">
        <v>19</v>
      </c>
    </row>
    <row r="168" spans="2:3" x14ac:dyDescent="0.2">
      <c r="B168" s="30">
        <v>26</v>
      </c>
      <c r="C168" s="30">
        <v>28</v>
      </c>
    </row>
    <row r="169" spans="2:3" x14ac:dyDescent="0.2">
      <c r="B169" s="30">
        <v>22</v>
      </c>
      <c r="C169" s="30">
        <v>20</v>
      </c>
    </row>
    <row r="170" spans="2:3" x14ac:dyDescent="0.2">
      <c r="B170" s="30">
        <v>25</v>
      </c>
      <c r="C170" s="30">
        <v>23</v>
      </c>
    </row>
    <row r="171" spans="2:3" x14ac:dyDescent="0.2">
      <c r="B171" s="30">
        <v>22</v>
      </c>
      <c r="C171" s="30">
        <v>23</v>
      </c>
    </row>
    <row r="172" spans="2:3" x14ac:dyDescent="0.2">
      <c r="B172" s="30">
        <v>22</v>
      </c>
      <c r="C172" s="30">
        <v>20</v>
      </c>
    </row>
    <row r="173" spans="2:3" x14ac:dyDescent="0.2">
      <c r="B173" s="30">
        <v>20</v>
      </c>
      <c r="C173" s="30">
        <v>23</v>
      </c>
    </row>
    <row r="174" spans="2:3" x14ac:dyDescent="0.2">
      <c r="B174" s="30">
        <v>22</v>
      </c>
      <c r="C174" s="30">
        <v>23</v>
      </c>
    </row>
    <row r="175" spans="2:3" x14ac:dyDescent="0.2">
      <c r="B175" s="30">
        <v>20</v>
      </c>
      <c r="C175" s="30">
        <v>22</v>
      </c>
    </row>
    <row r="176" spans="2:3" x14ac:dyDescent="0.2">
      <c r="B176" s="30">
        <v>21</v>
      </c>
      <c r="C176" s="30">
        <v>20</v>
      </c>
    </row>
    <row r="177" spans="2:3" x14ac:dyDescent="0.2">
      <c r="B177" s="30">
        <v>24</v>
      </c>
      <c r="C177" s="30">
        <v>21</v>
      </c>
    </row>
    <row r="178" spans="2:3" x14ac:dyDescent="0.2">
      <c r="B178" s="30">
        <v>23</v>
      </c>
      <c r="C178" s="30">
        <v>19</v>
      </c>
    </row>
    <row r="179" spans="2:3" x14ac:dyDescent="0.2">
      <c r="B179" s="30">
        <v>24</v>
      </c>
      <c r="C179" s="30">
        <v>24</v>
      </c>
    </row>
    <row r="180" spans="2:3" x14ac:dyDescent="0.2">
      <c r="B180" s="30">
        <v>21</v>
      </c>
      <c r="C180" s="30">
        <v>21</v>
      </c>
    </row>
    <row r="181" spans="2:3" x14ac:dyDescent="0.2">
      <c r="B181" s="30">
        <v>21</v>
      </c>
      <c r="C181" s="30">
        <v>21</v>
      </c>
    </row>
    <row r="182" spans="2:3" x14ac:dyDescent="0.2">
      <c r="B182" s="30">
        <v>22</v>
      </c>
      <c r="C182" s="30">
        <v>24</v>
      </c>
    </row>
    <row r="183" spans="2:3" x14ac:dyDescent="0.2">
      <c r="B183" s="30">
        <v>24</v>
      </c>
      <c r="C183" s="30">
        <v>26</v>
      </c>
    </row>
    <row r="184" spans="2:3" x14ac:dyDescent="0.2">
      <c r="B184" s="30">
        <v>21</v>
      </c>
      <c r="C184" s="30">
        <v>22</v>
      </c>
    </row>
    <row r="185" spans="2:3" x14ac:dyDescent="0.2">
      <c r="B185" s="30">
        <v>21</v>
      </c>
      <c r="C185" s="30">
        <v>22</v>
      </c>
    </row>
    <row r="186" spans="2:3" x14ac:dyDescent="0.2">
      <c r="B186" s="30">
        <v>21</v>
      </c>
      <c r="C186" s="30">
        <v>24</v>
      </c>
    </row>
    <row r="187" spans="2:3" x14ac:dyDescent="0.2">
      <c r="B187" s="30">
        <v>25</v>
      </c>
      <c r="C187" s="30">
        <v>21</v>
      </c>
    </row>
    <row r="188" spans="2:3" x14ac:dyDescent="0.2">
      <c r="B188" s="30">
        <v>23</v>
      </c>
      <c r="C188" s="30">
        <v>27</v>
      </c>
    </row>
    <row r="189" spans="2:3" x14ac:dyDescent="0.2">
      <c r="B189" s="30">
        <v>21</v>
      </c>
      <c r="C189" s="30">
        <v>23</v>
      </c>
    </row>
    <row r="190" spans="2:3" x14ac:dyDescent="0.2">
      <c r="B190" s="30">
        <v>25</v>
      </c>
      <c r="C190" s="30">
        <v>21</v>
      </c>
    </row>
    <row r="191" spans="2:3" x14ac:dyDescent="0.2">
      <c r="B191" s="30">
        <v>25</v>
      </c>
      <c r="C191" s="30">
        <v>23</v>
      </c>
    </row>
    <row r="192" spans="2:3" x14ac:dyDescent="0.2">
      <c r="B192" s="30">
        <v>24</v>
      </c>
      <c r="C192" s="30">
        <v>22</v>
      </c>
    </row>
    <row r="193" spans="2:3" x14ac:dyDescent="0.2">
      <c r="B193" s="30">
        <v>24</v>
      </c>
      <c r="C193" s="30">
        <v>19</v>
      </c>
    </row>
    <row r="194" spans="2:3" x14ac:dyDescent="0.2">
      <c r="B194" s="30">
        <v>23</v>
      </c>
      <c r="C194" s="30">
        <v>22</v>
      </c>
    </row>
    <row r="195" spans="2:3" x14ac:dyDescent="0.2">
      <c r="B195" s="30">
        <v>21</v>
      </c>
      <c r="C195" s="30">
        <v>23</v>
      </c>
    </row>
    <row r="196" spans="2:3" x14ac:dyDescent="0.2">
      <c r="B196" s="30">
        <v>25</v>
      </c>
      <c r="C196" s="30">
        <v>19</v>
      </c>
    </row>
    <row r="197" spans="2:3" x14ac:dyDescent="0.2">
      <c r="B197" s="30">
        <v>21</v>
      </c>
      <c r="C197" s="30">
        <v>20</v>
      </c>
    </row>
    <row r="198" spans="2:3" x14ac:dyDescent="0.2">
      <c r="B198" s="30">
        <v>27</v>
      </c>
      <c r="C198" s="30">
        <v>23</v>
      </c>
    </row>
    <row r="199" spans="2:3" x14ac:dyDescent="0.2">
      <c r="B199" s="30">
        <v>25</v>
      </c>
      <c r="C199" s="30">
        <v>20</v>
      </c>
    </row>
    <row r="200" spans="2:3" x14ac:dyDescent="0.2">
      <c r="B200" s="30">
        <v>27</v>
      </c>
      <c r="C200" s="30">
        <v>23</v>
      </c>
    </row>
    <row r="201" spans="2:3" x14ac:dyDescent="0.2">
      <c r="B201" s="30">
        <v>23</v>
      </c>
      <c r="C201" s="30">
        <v>23</v>
      </c>
    </row>
    <row r="202" spans="2:3" x14ac:dyDescent="0.2">
      <c r="B202" s="30">
        <v>22</v>
      </c>
      <c r="C202" s="30">
        <v>20</v>
      </c>
    </row>
    <row r="203" spans="2:3" x14ac:dyDescent="0.2">
      <c r="B203" s="30">
        <v>23</v>
      </c>
      <c r="C203" s="30">
        <v>24</v>
      </c>
    </row>
    <row r="204" spans="2:3" x14ac:dyDescent="0.2">
      <c r="B204" s="30">
        <v>20</v>
      </c>
      <c r="C204" s="30">
        <v>23</v>
      </c>
    </row>
    <row r="205" spans="2:3" x14ac:dyDescent="0.2">
      <c r="B205" s="30">
        <v>21</v>
      </c>
      <c r="C205" s="30">
        <v>26</v>
      </c>
    </row>
    <row r="206" spans="2:3" x14ac:dyDescent="0.2">
      <c r="B206" s="30">
        <v>23</v>
      </c>
      <c r="C206" s="30">
        <v>23</v>
      </c>
    </row>
    <row r="207" spans="2:3" x14ac:dyDescent="0.2">
      <c r="B207" s="30">
        <v>22</v>
      </c>
      <c r="C207" s="30">
        <v>24</v>
      </c>
    </row>
    <row r="208" spans="2:3" x14ac:dyDescent="0.2">
      <c r="B208" s="30">
        <v>22</v>
      </c>
      <c r="C208" s="30">
        <v>23</v>
      </c>
    </row>
    <row r="209" spans="2:3" x14ac:dyDescent="0.2">
      <c r="B209" s="30">
        <v>23</v>
      </c>
      <c r="C209" s="30">
        <v>22</v>
      </c>
    </row>
    <row r="210" spans="2:3" x14ac:dyDescent="0.2">
      <c r="B210" s="30">
        <v>23</v>
      </c>
      <c r="C210" s="30">
        <v>24</v>
      </c>
    </row>
    <row r="211" spans="2:3" x14ac:dyDescent="0.2">
      <c r="B211" s="30">
        <v>24</v>
      </c>
      <c r="C211" s="30">
        <v>26</v>
      </c>
    </row>
    <row r="212" spans="2:3" x14ac:dyDescent="0.2">
      <c r="B212" s="30">
        <v>21</v>
      </c>
      <c r="C212" s="30">
        <v>21</v>
      </c>
    </row>
    <row r="213" spans="2:3" x14ac:dyDescent="0.2">
      <c r="B213" s="30">
        <v>21</v>
      </c>
      <c r="C213" s="30">
        <v>24</v>
      </c>
    </row>
    <row r="214" spans="2:3" x14ac:dyDescent="0.2">
      <c r="B214" s="30">
        <v>22</v>
      </c>
      <c r="C214" s="30">
        <v>26</v>
      </c>
    </row>
    <row r="215" spans="2:3" x14ac:dyDescent="0.2">
      <c r="B215" s="30">
        <v>20</v>
      </c>
      <c r="C215" s="30">
        <v>23</v>
      </c>
    </row>
    <row r="216" spans="2:3" x14ac:dyDescent="0.2">
      <c r="B216" s="30">
        <v>25</v>
      </c>
      <c r="C216" s="30">
        <v>25</v>
      </c>
    </row>
    <row r="217" spans="2:3" x14ac:dyDescent="0.2">
      <c r="B217" s="30">
        <v>22</v>
      </c>
      <c r="C217" s="30">
        <v>19</v>
      </c>
    </row>
    <row r="218" spans="2:3" x14ac:dyDescent="0.2">
      <c r="B218" s="30">
        <v>21</v>
      </c>
      <c r="C218" s="30">
        <v>26</v>
      </c>
    </row>
    <row r="219" spans="2:3" x14ac:dyDescent="0.2">
      <c r="B219" s="30">
        <v>20</v>
      </c>
      <c r="C219" s="30">
        <v>24</v>
      </c>
    </row>
    <row r="220" spans="2:3" x14ac:dyDescent="0.2">
      <c r="B220" s="30">
        <v>22</v>
      </c>
      <c r="C220" s="30">
        <v>22</v>
      </c>
    </row>
    <row r="221" spans="2:3" x14ac:dyDescent="0.2">
      <c r="B221" s="30">
        <v>24</v>
      </c>
      <c r="C221" s="30">
        <v>17</v>
      </c>
    </row>
    <row r="222" spans="2:3" x14ac:dyDescent="0.2">
      <c r="B222" s="30">
        <v>23</v>
      </c>
      <c r="C222" s="30">
        <v>25</v>
      </c>
    </row>
    <row r="223" spans="2:3" x14ac:dyDescent="0.2">
      <c r="B223" s="30">
        <v>21</v>
      </c>
      <c r="C223" s="30">
        <v>24</v>
      </c>
    </row>
    <row r="224" spans="2:3" x14ac:dyDescent="0.2">
      <c r="B224" s="30">
        <v>21</v>
      </c>
      <c r="C224" s="30">
        <v>25</v>
      </c>
    </row>
    <row r="225" spans="2:3" x14ac:dyDescent="0.2">
      <c r="B225" s="30">
        <v>21</v>
      </c>
      <c r="C225" s="30">
        <v>23</v>
      </c>
    </row>
    <row r="226" spans="2:3" x14ac:dyDescent="0.2">
      <c r="B226" s="30">
        <v>27</v>
      </c>
      <c r="C226" s="30">
        <v>17</v>
      </c>
    </row>
    <row r="227" spans="2:3" x14ac:dyDescent="0.2">
      <c r="B227" s="30">
        <v>20</v>
      </c>
      <c r="C227" s="30">
        <v>24</v>
      </c>
    </row>
    <row r="228" spans="2:3" x14ac:dyDescent="0.2">
      <c r="B228" s="30">
        <v>30</v>
      </c>
      <c r="C228" s="30">
        <v>23</v>
      </c>
    </row>
    <row r="229" spans="2:3" x14ac:dyDescent="0.2">
      <c r="B229" s="30">
        <v>21</v>
      </c>
      <c r="C229" s="30">
        <v>24</v>
      </c>
    </row>
    <row r="230" spans="2:3" x14ac:dyDescent="0.2">
      <c r="B230" s="30">
        <v>22</v>
      </c>
      <c r="C230" s="30">
        <v>21</v>
      </c>
    </row>
    <row r="231" spans="2:3" x14ac:dyDescent="0.2">
      <c r="B231" s="30">
        <v>24</v>
      </c>
      <c r="C231" s="30">
        <v>24</v>
      </c>
    </row>
    <row r="232" spans="2:3" x14ac:dyDescent="0.2">
      <c r="B232" s="30">
        <v>29</v>
      </c>
      <c r="C232" s="30">
        <v>18</v>
      </c>
    </row>
    <row r="233" spans="2:3" x14ac:dyDescent="0.2">
      <c r="B233" s="30">
        <v>21</v>
      </c>
      <c r="C233" s="30">
        <v>21</v>
      </c>
    </row>
    <row r="234" spans="2:3" x14ac:dyDescent="0.2">
      <c r="B234" s="30">
        <v>21</v>
      </c>
      <c r="C234" s="30">
        <v>22</v>
      </c>
    </row>
    <row r="235" spans="2:3" x14ac:dyDescent="0.2">
      <c r="B235" s="30">
        <v>22</v>
      </c>
      <c r="C235" s="30">
        <v>27</v>
      </c>
    </row>
    <row r="236" spans="2:3" x14ac:dyDescent="0.2">
      <c r="B236" s="30">
        <v>21</v>
      </c>
      <c r="C236" s="30">
        <v>22</v>
      </c>
    </row>
    <row r="237" spans="2:3" x14ac:dyDescent="0.2">
      <c r="B237" s="30">
        <v>23</v>
      </c>
      <c r="C237" s="30">
        <v>26</v>
      </c>
    </row>
    <row r="238" spans="2:3" x14ac:dyDescent="0.2">
      <c r="B238" s="30">
        <v>29</v>
      </c>
      <c r="C238" s="30">
        <v>23</v>
      </c>
    </row>
    <row r="239" spans="2:3" x14ac:dyDescent="0.2">
      <c r="B239" s="30">
        <v>22</v>
      </c>
      <c r="C239" s="30">
        <v>23</v>
      </c>
    </row>
    <row r="240" spans="2:3" x14ac:dyDescent="0.2">
      <c r="B240" s="30">
        <v>23</v>
      </c>
      <c r="C240" s="30">
        <v>26</v>
      </c>
    </row>
    <row r="241" spans="2:3" x14ac:dyDescent="0.2">
      <c r="B241" s="30">
        <v>22</v>
      </c>
      <c r="C241" s="30">
        <v>23</v>
      </c>
    </row>
    <row r="242" spans="2:3" x14ac:dyDescent="0.2">
      <c r="B242" s="30">
        <v>23</v>
      </c>
      <c r="C242" s="30">
        <v>23</v>
      </c>
    </row>
    <row r="243" spans="2:3" x14ac:dyDescent="0.2">
      <c r="B243" s="30">
        <v>25</v>
      </c>
      <c r="C243" s="30">
        <v>22</v>
      </c>
    </row>
    <row r="244" spans="2:3" x14ac:dyDescent="0.2">
      <c r="B244" s="30">
        <v>22</v>
      </c>
      <c r="C244" s="30">
        <v>24</v>
      </c>
    </row>
    <row r="245" spans="2:3" x14ac:dyDescent="0.2">
      <c r="B245" s="30">
        <v>28</v>
      </c>
      <c r="C245" s="30">
        <v>26</v>
      </c>
    </row>
    <row r="246" spans="2:3" x14ac:dyDescent="0.2">
      <c r="B246" s="30">
        <v>25</v>
      </c>
      <c r="C246" s="30">
        <v>25</v>
      </c>
    </row>
    <row r="247" spans="2:3" x14ac:dyDescent="0.2">
      <c r="B247" s="30">
        <v>24</v>
      </c>
      <c r="C247" s="30">
        <v>27</v>
      </c>
    </row>
    <row r="248" spans="2:3" x14ac:dyDescent="0.2">
      <c r="B248" s="30">
        <v>19</v>
      </c>
      <c r="C248" s="30">
        <v>22</v>
      </c>
    </row>
    <row r="249" spans="2:3" x14ac:dyDescent="0.2">
      <c r="B249" s="30">
        <v>28</v>
      </c>
      <c r="C249" s="30">
        <v>25</v>
      </c>
    </row>
    <row r="250" spans="2:3" x14ac:dyDescent="0.2">
      <c r="B250" s="30">
        <v>24</v>
      </c>
      <c r="C250" s="30">
        <v>25</v>
      </c>
    </row>
    <row r="251" spans="2:3" x14ac:dyDescent="0.2">
      <c r="B251" s="30">
        <v>20</v>
      </c>
      <c r="C251" s="30">
        <v>22</v>
      </c>
    </row>
    <row r="252" spans="2:3" x14ac:dyDescent="0.2">
      <c r="B252" s="30">
        <v>23</v>
      </c>
      <c r="C252" s="30">
        <v>20</v>
      </c>
    </row>
    <row r="253" spans="2:3" x14ac:dyDescent="0.2">
      <c r="B253" s="30">
        <v>18</v>
      </c>
      <c r="C253" s="30">
        <v>20</v>
      </c>
    </row>
    <row r="254" spans="2:3" x14ac:dyDescent="0.2">
      <c r="B254" s="30">
        <v>23</v>
      </c>
      <c r="C254" s="30">
        <v>24</v>
      </c>
    </row>
    <row r="255" spans="2:3" x14ac:dyDescent="0.2">
      <c r="B255" s="30">
        <v>20</v>
      </c>
      <c r="C255" s="30">
        <v>22</v>
      </c>
    </row>
    <row r="256" spans="2:3" x14ac:dyDescent="0.2">
      <c r="B256" s="30">
        <v>19</v>
      </c>
      <c r="C256" s="30">
        <v>19</v>
      </c>
    </row>
    <row r="257" spans="2:3" x14ac:dyDescent="0.2">
      <c r="B257" s="30">
        <v>23</v>
      </c>
      <c r="C257" s="30">
        <v>23</v>
      </c>
    </row>
    <row r="258" spans="2:3" x14ac:dyDescent="0.2">
      <c r="B258" s="30">
        <v>23</v>
      </c>
      <c r="C258" s="30">
        <v>24</v>
      </c>
    </row>
    <row r="259" spans="2:3" x14ac:dyDescent="0.2">
      <c r="B259" s="30">
        <v>24</v>
      </c>
      <c r="C259" s="30">
        <v>27</v>
      </c>
    </row>
    <row r="260" spans="2:3" x14ac:dyDescent="0.2">
      <c r="B260" s="30">
        <v>20</v>
      </c>
      <c r="C260" s="30">
        <v>24</v>
      </c>
    </row>
    <row r="261" spans="2:3" x14ac:dyDescent="0.2">
      <c r="B261" s="30">
        <v>23</v>
      </c>
      <c r="C261" s="30">
        <v>23</v>
      </c>
    </row>
    <row r="262" spans="2:3" x14ac:dyDescent="0.2">
      <c r="B262" s="30">
        <v>21</v>
      </c>
      <c r="C262" s="30">
        <v>27</v>
      </c>
    </row>
    <row r="263" spans="2:3" x14ac:dyDescent="0.2">
      <c r="B263" s="30">
        <v>22</v>
      </c>
      <c r="C263" s="30">
        <v>24</v>
      </c>
    </row>
    <row r="264" spans="2:3" x14ac:dyDescent="0.2">
      <c r="B264" s="30">
        <v>20</v>
      </c>
      <c r="C264" s="30">
        <v>23</v>
      </c>
    </row>
    <row r="265" spans="2:3" x14ac:dyDescent="0.2">
      <c r="B265" s="30">
        <v>21</v>
      </c>
      <c r="C265" s="30">
        <v>21</v>
      </c>
    </row>
    <row r="266" spans="2:3" x14ac:dyDescent="0.2">
      <c r="B266" s="30">
        <v>19</v>
      </c>
      <c r="C266" s="30">
        <v>24</v>
      </c>
    </row>
    <row r="267" spans="2:3" x14ac:dyDescent="0.2">
      <c r="B267" s="30">
        <v>24</v>
      </c>
      <c r="C267" s="30">
        <v>21</v>
      </c>
    </row>
    <row r="268" spans="2:3" x14ac:dyDescent="0.2">
      <c r="B268" s="30">
        <v>21</v>
      </c>
      <c r="C268" s="30">
        <v>22</v>
      </c>
    </row>
    <row r="269" spans="2:3" x14ac:dyDescent="0.2">
      <c r="B269" s="30">
        <v>21</v>
      </c>
      <c r="C269" s="30">
        <v>23</v>
      </c>
    </row>
    <row r="270" spans="2:3" x14ac:dyDescent="0.2">
      <c r="B270" s="30">
        <v>24</v>
      </c>
      <c r="C270" s="30">
        <v>26</v>
      </c>
    </row>
    <row r="271" spans="2:3" x14ac:dyDescent="0.2">
      <c r="B271" s="30">
        <v>26</v>
      </c>
    </row>
    <row r="272" spans="2:3" x14ac:dyDescent="0.2">
      <c r="B272" s="30">
        <v>22</v>
      </c>
    </row>
    <row r="273" spans="2:2" x14ac:dyDescent="0.2">
      <c r="B273" s="30">
        <v>26</v>
      </c>
    </row>
    <row r="274" spans="2:2" x14ac:dyDescent="0.2">
      <c r="B274" s="30">
        <v>22</v>
      </c>
    </row>
    <row r="275" spans="2:2" x14ac:dyDescent="0.2">
      <c r="B275" s="30">
        <v>24</v>
      </c>
    </row>
    <row r="276" spans="2:2" x14ac:dyDescent="0.2">
      <c r="B276" s="30">
        <v>21</v>
      </c>
    </row>
    <row r="277" spans="2:2" x14ac:dyDescent="0.2">
      <c r="B277" s="30">
        <v>27</v>
      </c>
    </row>
    <row r="278" spans="2:2" x14ac:dyDescent="0.2">
      <c r="B278" s="30">
        <v>23</v>
      </c>
    </row>
    <row r="279" spans="2:2" x14ac:dyDescent="0.2">
      <c r="B279" s="30">
        <v>22</v>
      </c>
    </row>
    <row r="280" spans="2:2" x14ac:dyDescent="0.2">
      <c r="B280" s="30">
        <v>21</v>
      </c>
    </row>
    <row r="281" spans="2:2" x14ac:dyDescent="0.2">
      <c r="B281" s="30">
        <v>23</v>
      </c>
    </row>
    <row r="282" spans="2:2" x14ac:dyDescent="0.2">
      <c r="B282" s="30">
        <v>22</v>
      </c>
    </row>
    <row r="283" spans="2:2" x14ac:dyDescent="0.2">
      <c r="B283" s="30">
        <v>19</v>
      </c>
    </row>
    <row r="284" spans="2:2" x14ac:dyDescent="0.2">
      <c r="B284" s="30">
        <v>22</v>
      </c>
    </row>
    <row r="285" spans="2:2" x14ac:dyDescent="0.2">
      <c r="B285" s="30">
        <v>26</v>
      </c>
    </row>
    <row r="286" spans="2:2" x14ac:dyDescent="0.2">
      <c r="B286" s="30">
        <v>23</v>
      </c>
    </row>
    <row r="287" spans="2:2" x14ac:dyDescent="0.2">
      <c r="B287" s="30">
        <v>19</v>
      </c>
    </row>
    <row r="288" spans="2:2" x14ac:dyDescent="0.2">
      <c r="B288" s="30">
        <v>22</v>
      </c>
    </row>
    <row r="289" spans="2:2" x14ac:dyDescent="0.2">
      <c r="B289" s="30">
        <v>22</v>
      </c>
    </row>
    <row r="290" spans="2:2" x14ac:dyDescent="0.2">
      <c r="B290" s="30">
        <v>20</v>
      </c>
    </row>
    <row r="291" spans="2:2" x14ac:dyDescent="0.2">
      <c r="B291" s="30">
        <v>23</v>
      </c>
    </row>
    <row r="292" spans="2:2" x14ac:dyDescent="0.2">
      <c r="B292" s="30">
        <v>25</v>
      </c>
    </row>
    <row r="293" spans="2:2" x14ac:dyDescent="0.2">
      <c r="B293" s="30">
        <v>20</v>
      </c>
    </row>
    <row r="294" spans="2:2" x14ac:dyDescent="0.2">
      <c r="B294" s="30">
        <v>22</v>
      </c>
    </row>
    <row r="295" spans="2:2" x14ac:dyDescent="0.2">
      <c r="B295" s="30">
        <v>25</v>
      </c>
    </row>
    <row r="296" spans="2:2" x14ac:dyDescent="0.2">
      <c r="B296" s="30">
        <v>20</v>
      </c>
    </row>
    <row r="297" spans="2:2" x14ac:dyDescent="0.2">
      <c r="B297" s="30">
        <v>24</v>
      </c>
    </row>
    <row r="298" spans="2:2" x14ac:dyDescent="0.2">
      <c r="B298" s="30">
        <v>23</v>
      </c>
    </row>
    <row r="299" spans="2:2" x14ac:dyDescent="0.2">
      <c r="B299" s="30">
        <v>22</v>
      </c>
    </row>
    <row r="300" spans="2:2" x14ac:dyDescent="0.2">
      <c r="B300" s="30">
        <v>23</v>
      </c>
    </row>
    <row r="301" spans="2:2" x14ac:dyDescent="0.2">
      <c r="B301" s="30">
        <v>20</v>
      </c>
    </row>
    <row r="302" spans="2:2" x14ac:dyDescent="0.2">
      <c r="B302" s="30">
        <v>24</v>
      </c>
    </row>
    <row r="303" spans="2:2" x14ac:dyDescent="0.2">
      <c r="B303" s="30">
        <v>23</v>
      </c>
    </row>
    <row r="304" spans="2:2" x14ac:dyDescent="0.2">
      <c r="B304" s="30">
        <v>26</v>
      </c>
    </row>
    <row r="305" spans="2:2" x14ac:dyDescent="0.2">
      <c r="B305" s="30">
        <v>25</v>
      </c>
    </row>
    <row r="306" spans="2:2" x14ac:dyDescent="0.2">
      <c r="B306" s="30">
        <v>23</v>
      </c>
    </row>
    <row r="307" spans="2:2" x14ac:dyDescent="0.2">
      <c r="B307" s="30">
        <v>24</v>
      </c>
    </row>
    <row r="308" spans="2:2" x14ac:dyDescent="0.2">
      <c r="B308" s="30">
        <v>24</v>
      </c>
    </row>
    <row r="309" spans="2:2" x14ac:dyDescent="0.2">
      <c r="B309" s="30">
        <v>23</v>
      </c>
    </row>
    <row r="310" spans="2:2" x14ac:dyDescent="0.2">
      <c r="B310" s="30">
        <v>23</v>
      </c>
    </row>
    <row r="311" spans="2:2" x14ac:dyDescent="0.2">
      <c r="B311" s="30">
        <v>22</v>
      </c>
    </row>
    <row r="312" spans="2:2" x14ac:dyDescent="0.2">
      <c r="B312" s="30">
        <v>25</v>
      </c>
    </row>
    <row r="313" spans="2:2" x14ac:dyDescent="0.2">
      <c r="B313" s="30">
        <v>25</v>
      </c>
    </row>
    <row r="314" spans="2:2" x14ac:dyDescent="0.2">
      <c r="B314" s="30">
        <v>24</v>
      </c>
    </row>
    <row r="315" spans="2:2" x14ac:dyDescent="0.2">
      <c r="B315" s="30">
        <v>26</v>
      </c>
    </row>
    <row r="316" spans="2:2" x14ac:dyDescent="0.2">
      <c r="B316" s="30">
        <v>21</v>
      </c>
    </row>
    <row r="317" spans="2:2" x14ac:dyDescent="0.2">
      <c r="B317" s="30">
        <v>24</v>
      </c>
    </row>
    <row r="318" spans="2:2" x14ac:dyDescent="0.2">
      <c r="B318" s="30">
        <v>25</v>
      </c>
    </row>
    <row r="319" spans="2:2" x14ac:dyDescent="0.2">
      <c r="B319" s="30">
        <v>26</v>
      </c>
    </row>
    <row r="320" spans="2:2" x14ac:dyDescent="0.2">
      <c r="B320" s="30">
        <v>24</v>
      </c>
    </row>
    <row r="321" spans="2:2" x14ac:dyDescent="0.2">
      <c r="B321" s="30">
        <v>22</v>
      </c>
    </row>
    <row r="322" spans="2:2" x14ac:dyDescent="0.2">
      <c r="B322" s="30">
        <v>23</v>
      </c>
    </row>
    <row r="323" spans="2:2" x14ac:dyDescent="0.2">
      <c r="B323" s="30">
        <v>25</v>
      </c>
    </row>
    <row r="324" spans="2:2" x14ac:dyDescent="0.2">
      <c r="B324" s="30">
        <v>25</v>
      </c>
    </row>
    <row r="325" spans="2:2" x14ac:dyDescent="0.2">
      <c r="B325" s="30">
        <v>25</v>
      </c>
    </row>
    <row r="326" spans="2:2" x14ac:dyDescent="0.2">
      <c r="B326" s="30">
        <v>19</v>
      </c>
    </row>
    <row r="327" spans="2:2" x14ac:dyDescent="0.2">
      <c r="B327" s="30">
        <v>26</v>
      </c>
    </row>
    <row r="328" spans="2:2" x14ac:dyDescent="0.2">
      <c r="B328" s="30">
        <v>16</v>
      </c>
    </row>
    <row r="329" spans="2:2" x14ac:dyDescent="0.2">
      <c r="B329" s="30">
        <v>25</v>
      </c>
    </row>
    <row r="330" spans="2:2" x14ac:dyDescent="0.2">
      <c r="B330" s="30">
        <v>24</v>
      </c>
    </row>
    <row r="331" spans="2:2" x14ac:dyDescent="0.2">
      <c r="B331" s="30">
        <v>22</v>
      </c>
    </row>
    <row r="332" spans="2:2" x14ac:dyDescent="0.2">
      <c r="B332" s="30">
        <v>17</v>
      </c>
    </row>
    <row r="333" spans="2:2" x14ac:dyDescent="0.2">
      <c r="B333" s="30">
        <v>25</v>
      </c>
    </row>
    <row r="334" spans="2:2" x14ac:dyDescent="0.2">
      <c r="B334" s="30">
        <v>25</v>
      </c>
    </row>
    <row r="335" spans="2:2" x14ac:dyDescent="0.2">
      <c r="B335" s="30">
        <v>24</v>
      </c>
    </row>
    <row r="336" spans="2:2" x14ac:dyDescent="0.2">
      <c r="B336" s="30">
        <v>25</v>
      </c>
    </row>
    <row r="337" spans="2:2" x14ac:dyDescent="0.2">
      <c r="B337" s="30">
        <v>23</v>
      </c>
    </row>
    <row r="338" spans="2:2" x14ac:dyDescent="0.2">
      <c r="B338" s="30">
        <v>17</v>
      </c>
    </row>
    <row r="339" spans="2:2" x14ac:dyDescent="0.2">
      <c r="B339" s="30">
        <v>24</v>
      </c>
    </row>
    <row r="340" spans="2:2" x14ac:dyDescent="0.2">
      <c r="B340" s="30">
        <v>23</v>
      </c>
    </row>
    <row r="341" spans="2:2" x14ac:dyDescent="0.2">
      <c r="B341" s="30">
        <v>24</v>
      </c>
    </row>
    <row r="342" spans="2:2" x14ac:dyDescent="0.2">
      <c r="B342" s="30">
        <v>23</v>
      </c>
    </row>
    <row r="343" spans="2:2" x14ac:dyDescent="0.2">
      <c r="B343" s="30">
        <v>21</v>
      </c>
    </row>
    <row r="344" spans="2:2" x14ac:dyDescent="0.2">
      <c r="B344" s="30">
        <v>24</v>
      </c>
    </row>
    <row r="345" spans="2:2" x14ac:dyDescent="0.2">
      <c r="B345" s="30">
        <v>18</v>
      </c>
    </row>
    <row r="346" spans="2:2" x14ac:dyDescent="0.2">
      <c r="B346" s="30">
        <v>21</v>
      </c>
    </row>
    <row r="347" spans="2:2" x14ac:dyDescent="0.2">
      <c r="B347" s="30">
        <v>22</v>
      </c>
    </row>
    <row r="348" spans="2:2" x14ac:dyDescent="0.2">
      <c r="B348" s="30">
        <v>27</v>
      </c>
    </row>
    <row r="349" spans="2:2" x14ac:dyDescent="0.2">
      <c r="B349" s="30">
        <v>18</v>
      </c>
    </row>
    <row r="350" spans="2:2" x14ac:dyDescent="0.2">
      <c r="B350" s="30">
        <v>22</v>
      </c>
    </row>
    <row r="351" spans="2:2" x14ac:dyDescent="0.2">
      <c r="B351" s="30">
        <v>26</v>
      </c>
    </row>
    <row r="352" spans="2:2" x14ac:dyDescent="0.2">
      <c r="B352" s="30">
        <v>23</v>
      </c>
    </row>
    <row r="353" spans="2:2" x14ac:dyDescent="0.2">
      <c r="B353" s="30">
        <v>28</v>
      </c>
    </row>
    <row r="354" spans="2:2" x14ac:dyDescent="0.2">
      <c r="B354" s="30">
        <v>23</v>
      </c>
    </row>
    <row r="355" spans="2:2" x14ac:dyDescent="0.2">
      <c r="B355" s="30">
        <v>26</v>
      </c>
    </row>
    <row r="356" spans="2:2" x14ac:dyDescent="0.2">
      <c r="B356" s="30">
        <v>27</v>
      </c>
    </row>
    <row r="357" spans="2:2" x14ac:dyDescent="0.2">
      <c r="B357" s="30">
        <v>23</v>
      </c>
    </row>
    <row r="358" spans="2:2" x14ac:dyDescent="0.2">
      <c r="B358" s="30">
        <v>23</v>
      </c>
    </row>
    <row r="359" spans="2:2" x14ac:dyDescent="0.2">
      <c r="B359" s="30">
        <v>22</v>
      </c>
    </row>
    <row r="360" spans="2:2" x14ac:dyDescent="0.2">
      <c r="B360" s="30">
        <v>26</v>
      </c>
    </row>
    <row r="361" spans="2:2" x14ac:dyDescent="0.2">
      <c r="B361" s="30">
        <v>23</v>
      </c>
    </row>
    <row r="362" spans="2:2" x14ac:dyDescent="0.2">
      <c r="B362" s="30">
        <v>25</v>
      </c>
    </row>
    <row r="363" spans="2:2" x14ac:dyDescent="0.2">
      <c r="B363" s="30">
        <v>24</v>
      </c>
    </row>
    <row r="364" spans="2:2" x14ac:dyDescent="0.2">
      <c r="B364" s="30">
        <v>26</v>
      </c>
    </row>
    <row r="365" spans="2:2" x14ac:dyDescent="0.2">
      <c r="B365" s="30">
        <v>25</v>
      </c>
    </row>
    <row r="366" spans="2:2" x14ac:dyDescent="0.2">
      <c r="B366" s="30">
        <v>27</v>
      </c>
    </row>
    <row r="367" spans="2:2" x14ac:dyDescent="0.2">
      <c r="B367" s="30">
        <v>22</v>
      </c>
    </row>
    <row r="368" spans="2:2" x14ac:dyDescent="0.2">
      <c r="B368" s="30">
        <v>25</v>
      </c>
    </row>
    <row r="369" spans="2:2" x14ac:dyDescent="0.2">
      <c r="B369" s="30">
        <v>25</v>
      </c>
    </row>
    <row r="370" spans="2:2" x14ac:dyDescent="0.2">
      <c r="B370" s="30">
        <v>22</v>
      </c>
    </row>
    <row r="371" spans="2:2" x14ac:dyDescent="0.2">
      <c r="B371" s="30">
        <v>20</v>
      </c>
    </row>
    <row r="372" spans="2:2" x14ac:dyDescent="0.2">
      <c r="B372" s="30">
        <v>24</v>
      </c>
    </row>
    <row r="373" spans="2:2" x14ac:dyDescent="0.2">
      <c r="B373" s="30">
        <v>20</v>
      </c>
    </row>
    <row r="374" spans="2:2" x14ac:dyDescent="0.2">
      <c r="B374" s="30">
        <v>24</v>
      </c>
    </row>
    <row r="375" spans="2:2" x14ac:dyDescent="0.2">
      <c r="B375" s="30">
        <v>22</v>
      </c>
    </row>
    <row r="376" spans="2:2" x14ac:dyDescent="0.2">
      <c r="B376" s="30">
        <v>25</v>
      </c>
    </row>
    <row r="377" spans="2:2" x14ac:dyDescent="0.2">
      <c r="B377" s="30">
        <v>19</v>
      </c>
    </row>
    <row r="378" spans="2:2" x14ac:dyDescent="0.2">
      <c r="B378" s="30">
        <v>23</v>
      </c>
    </row>
    <row r="379" spans="2:2" x14ac:dyDescent="0.2">
      <c r="B379" s="30">
        <v>24</v>
      </c>
    </row>
    <row r="380" spans="2:2" x14ac:dyDescent="0.2">
      <c r="B380" s="30">
        <v>25</v>
      </c>
    </row>
    <row r="381" spans="2:2" x14ac:dyDescent="0.2">
      <c r="B381" s="30">
        <v>23</v>
      </c>
    </row>
    <row r="382" spans="2:2" x14ac:dyDescent="0.2">
      <c r="B382" s="30">
        <v>24</v>
      </c>
    </row>
    <row r="383" spans="2:2" x14ac:dyDescent="0.2">
      <c r="B383" s="30">
        <v>27</v>
      </c>
    </row>
    <row r="384" spans="2:2" x14ac:dyDescent="0.2">
      <c r="B384" s="30">
        <v>24</v>
      </c>
    </row>
    <row r="385" spans="2:2" x14ac:dyDescent="0.2">
      <c r="B385" s="30">
        <v>20</v>
      </c>
    </row>
    <row r="386" spans="2:2" x14ac:dyDescent="0.2">
      <c r="B386" s="30">
        <v>23</v>
      </c>
    </row>
    <row r="387" spans="2:2" x14ac:dyDescent="0.2">
      <c r="B387" s="30">
        <v>27</v>
      </c>
    </row>
    <row r="388" spans="2:2" x14ac:dyDescent="0.2">
      <c r="B388" s="30">
        <v>24</v>
      </c>
    </row>
    <row r="389" spans="2:2" x14ac:dyDescent="0.2">
      <c r="B389" s="30">
        <v>24</v>
      </c>
    </row>
    <row r="390" spans="2:2" x14ac:dyDescent="0.2">
      <c r="B390" s="30">
        <v>26</v>
      </c>
    </row>
    <row r="391" spans="2:2" x14ac:dyDescent="0.2">
      <c r="B391" s="30">
        <v>23</v>
      </c>
    </row>
    <row r="392" spans="2:2" x14ac:dyDescent="0.2">
      <c r="B392" s="30">
        <v>21</v>
      </c>
    </row>
    <row r="393" spans="2:2" x14ac:dyDescent="0.2">
      <c r="B393" s="30">
        <v>26</v>
      </c>
    </row>
    <row r="394" spans="2:2" x14ac:dyDescent="0.2">
      <c r="B394" s="30">
        <v>24</v>
      </c>
    </row>
    <row r="395" spans="2:2" x14ac:dyDescent="0.2">
      <c r="B395" s="30">
        <v>21</v>
      </c>
    </row>
    <row r="396" spans="2:2" x14ac:dyDescent="0.2">
      <c r="B396" s="30">
        <v>26</v>
      </c>
    </row>
    <row r="397" spans="2:2" x14ac:dyDescent="0.2">
      <c r="B397" s="30">
        <v>22</v>
      </c>
    </row>
    <row r="398" spans="2:2" x14ac:dyDescent="0.2">
      <c r="B398" s="30">
        <v>23</v>
      </c>
    </row>
    <row r="399" spans="2:2" x14ac:dyDescent="0.2">
      <c r="B399" s="30">
        <v>24</v>
      </c>
    </row>
    <row r="400" spans="2:2" x14ac:dyDescent="0.2">
      <c r="B400" s="30">
        <v>23</v>
      </c>
    </row>
    <row r="401" spans="2:2" x14ac:dyDescent="0.2">
      <c r="B401" s="30">
        <v>26</v>
      </c>
    </row>
  </sheetData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ColWidth="9.140625" defaultRowHeight="11.25" x14ac:dyDescent="0.2"/>
  <cols>
    <col min="1" max="16384" width="9.140625" style="30"/>
  </cols>
  <sheetData/>
  <phoneticPr fontId="1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Stores-Details</vt:lpstr>
      <vt:lpstr>Stores-Data</vt:lpstr>
      <vt:lpstr>Q1</vt:lpstr>
      <vt:lpstr>Q2</vt:lpstr>
      <vt:lpstr>Q3</vt:lpstr>
      <vt:lpstr>Q4</vt:lpstr>
      <vt:lpstr>Dashboard</vt:lpstr>
      <vt:lpstr>&amp;UnStack</vt:lpstr>
      <vt:lpstr>&amp;GraphData</vt:lpstr>
      <vt:lpstr>&amp;WorkArea</vt:lpstr>
      <vt:lpstr>&amp;DataIndices</vt:lpstr>
      <vt:lpstr>&amp;DataCopy</vt:lpstr>
      <vt:lpstr>&amp;Miscel_Area</vt:lpstr>
      <vt:lpstr>DARefs</vt:lpstr>
      <vt:lpstr>PXLCopy</vt:lpstr>
      <vt:lpstr>PXLData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Goodbuys.xls</dc:title>
  <dc:creator>Dilini Eriywala</dc:creator>
  <cp:lastModifiedBy>Jerrydragon GII7</cp:lastModifiedBy>
  <cp:lastPrinted>2019-12-03T12:04:35Z</cp:lastPrinted>
  <dcterms:created xsi:type="dcterms:W3CDTF">2001-04-09T00:41:37Z</dcterms:created>
  <dcterms:modified xsi:type="dcterms:W3CDTF">2021-08-14T14:54:03Z</dcterms:modified>
</cp:coreProperties>
</file>