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drawings/drawing4.xml" ContentType="application/vnd.openxmlformats-officedocument.drawing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5.xml" ContentType="application/vnd.openxmlformats-officedocument.drawing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/>
  <mc:AlternateContent xmlns:mc="http://schemas.openxmlformats.org/markup-compatibility/2006">
    <mc:Choice Requires="x15">
      <x15ac:absPath xmlns:x15ac="http://schemas.microsoft.com/office/spreadsheetml/2010/11/ac" url="/Users/miguelrobles/Desktop/"/>
    </mc:Choice>
  </mc:AlternateContent>
  <xr:revisionPtr revIDLastSave="0" documentId="13_ncr:1_{C81157D2-CDEB-9346-AF63-B029366B9E40}" xr6:coauthVersionLast="36" xr6:coauthVersionMax="36" xr10:uidLastSave="{00000000-0000-0000-0000-000000000000}"/>
  <bookViews>
    <workbookView xWindow="14440" yWindow="0" windowWidth="14360" windowHeight="18000" activeTab="1" xr2:uid="{00000000-000D-0000-FFFF-FFFF00000000}"/>
  </bookViews>
  <sheets>
    <sheet name="Documentation" sheetId="11" r:id="rId1"/>
    <sheet name="Plans" sheetId="3" r:id="rId2"/>
    <sheet name="Customers" sheetId="12" r:id="rId3"/>
    <sheet name="Orders" sheetId="13" r:id="rId4"/>
    <sheet name="Customers by Plan" sheetId="15" r:id="rId5"/>
    <sheet name="Sales Pivot" sheetId="20" r:id="rId6"/>
    <sheet name="Location Pivot" sheetId="21" r:id="rId7"/>
  </sheets>
  <definedNames>
    <definedName name="__IntlFixup" hidden="1">TRUE</definedName>
    <definedName name="__IntlFixupTable" localSheetId="2" hidden="1">#REF!</definedName>
    <definedName name="__IntlFixupTable" hidden="1">#REF!</definedName>
    <definedName name="_Order1" hidden="1">0</definedName>
    <definedName name="AA.Report.Files" localSheetId="2" hidden="1">#REF!</definedName>
    <definedName name="AA.Report.Files" hidden="1">#REF!</definedName>
    <definedName name="AA.Reports.Available" localSheetId="2" hidden="1">#REF!</definedName>
    <definedName name="AA.Reports.Available" hidden="1">#REF!</definedName>
    <definedName name="Database.File" localSheetId="2" hidden="1">#REF!</definedName>
    <definedName name="Database.File" hidden="1">#REF!</definedName>
    <definedName name="File.Type" localSheetId="2" hidden="1">#REF!</definedName>
    <definedName name="File.Type" hidden="1">#REF!</definedName>
    <definedName name="File.Type2" localSheetId="2" hidden="1">#REF!</definedName>
    <definedName name="File.Type2" hidden="1">#REF!</definedName>
    <definedName name="HTML_CodePage" hidden="1">1252</definedName>
    <definedName name="HTML_Control" localSheetId="2" hidden="1">{"'Leverage'!$B$2:$M$418"}</definedName>
    <definedName name="HTML_Control" localSheetId="1" hidden="1">{"'Leverage'!$B$2:$M$418"}</definedName>
    <definedName name="HTML_Description" hidden="1">""</definedName>
    <definedName name="HTML_Email" hidden="1">""</definedName>
    <definedName name="HTML_Header" hidden="1">"Leverage"</definedName>
    <definedName name="HTML_LastUpdate" hidden="1">"8/21/00"</definedName>
    <definedName name="HTML_LineAfter" hidden="1">FALSE</definedName>
    <definedName name="HTML_LineBefore" hidden="1">FALSE</definedName>
    <definedName name="HTML_Name" hidden="1">"Frank Vickers"</definedName>
    <definedName name="HTML_OBDlg2" hidden="1">TRUE</definedName>
    <definedName name="HTML_OBDlg4" hidden="1">TRUE</definedName>
    <definedName name="HTML_OS" hidden="1">0</definedName>
    <definedName name="HTML_PathFile" hidden="1">"C:\my documents\lever.htm"</definedName>
    <definedName name="HTML_Title" hidden="1">"leverage"</definedName>
    <definedName name="ProductPricing">#REF!</definedName>
    <definedName name="s" localSheetId="2" hidden="1">#REF!</definedName>
    <definedName name="s" hidden="1">#REF!</definedName>
    <definedName name="Show.Acct.Update.Warning" localSheetId="2" hidden="1">#REF!</definedName>
    <definedName name="Show.Acct.Update.Warning" hidden="1">#REF!</definedName>
    <definedName name="Show.MDB.Update.Warning" localSheetId="2" hidden="1">#REF!</definedName>
    <definedName name="Show.MDB.Update.Warning" hidden="1">#REF!</definedName>
    <definedName name="Web_Control" hidden="1">{"'Leverage'!$B$2:$M$418"}</definedName>
  </definedNames>
  <calcPr calcId="191029"/>
  <pivotCaches>
    <pivotCache cacheId="0" r:id="rId8"/>
    <pivotCache cacheId="1" r:id="rId9"/>
    <pivotCache cacheId="2" r:id="rId10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6" i="12" l="1"/>
  <c r="F7" i="12"/>
  <c r="F8" i="12"/>
  <c r="F9" i="12"/>
  <c r="F10" i="12"/>
  <c r="F11" i="12"/>
  <c r="F12" i="12"/>
  <c r="F13" i="12"/>
  <c r="F14" i="12"/>
  <c r="F15" i="12"/>
  <c r="F16" i="12"/>
  <c r="F17" i="12"/>
  <c r="F18" i="12"/>
  <c r="F19" i="12"/>
  <c r="F20" i="12"/>
  <c r="F21" i="12"/>
  <c r="F22" i="12"/>
  <c r="F23" i="12"/>
  <c r="F24" i="12"/>
  <c r="F25" i="12"/>
  <c r="F26" i="12"/>
  <c r="F27" i="12"/>
  <c r="F28" i="12"/>
  <c r="F29" i="12"/>
  <c r="F30" i="12"/>
  <c r="F31" i="12"/>
  <c r="F5" i="12"/>
  <c r="E6" i="12"/>
  <c r="E7" i="12"/>
  <c r="E8" i="12"/>
  <c r="E9" i="12"/>
  <c r="E10" i="12"/>
  <c r="E11" i="12"/>
  <c r="E12" i="12"/>
  <c r="E13" i="12"/>
  <c r="E14" i="12"/>
  <c r="E15" i="12"/>
  <c r="E16" i="12"/>
  <c r="E17" i="12"/>
  <c r="E18" i="12"/>
  <c r="E19" i="12"/>
  <c r="E20" i="12"/>
  <c r="E21" i="12"/>
  <c r="E22" i="12"/>
  <c r="E23" i="12"/>
  <c r="E24" i="12"/>
  <c r="E25" i="12"/>
  <c r="E26" i="12"/>
  <c r="E27" i="12"/>
  <c r="E28" i="12"/>
  <c r="E29" i="12"/>
  <c r="E30" i="12"/>
  <c r="E31" i="12"/>
  <c r="E5" i="12"/>
  <c r="E5" i="3" l="1"/>
  <c r="E6" i="3"/>
  <c r="H5" i="12" s="1"/>
  <c r="E7" i="3"/>
  <c r="E8" i="3"/>
  <c r="E9" i="3"/>
  <c r="E10" i="3"/>
  <c r="E11" i="3"/>
  <c r="H13" i="12" s="1"/>
  <c r="E12" i="3"/>
  <c r="H28" i="12" s="1"/>
  <c r="E13" i="3"/>
  <c r="E14" i="3"/>
  <c r="H24" i="12" s="1"/>
  <c r="E15" i="3"/>
  <c r="E16" i="3"/>
  <c r="H7" i="12" l="1"/>
  <c r="H27" i="12"/>
  <c r="H12" i="12"/>
  <c r="H21" i="12"/>
  <c r="H6" i="12"/>
  <c r="H22" i="12"/>
  <c r="H17" i="12"/>
  <c r="H26" i="12"/>
  <c r="H29" i="12"/>
  <c r="H14" i="12"/>
  <c r="H19" i="12"/>
  <c r="H9" i="12"/>
  <c r="H25" i="12"/>
  <c r="H30" i="12"/>
  <c r="H15" i="12"/>
  <c r="H31" i="12"/>
  <c r="H8" i="12"/>
  <c r="H11" i="12"/>
  <c r="H20" i="12"/>
  <c r="H23" i="12"/>
  <c r="H16" i="12"/>
  <c r="H18" i="12"/>
  <c r="H10" i="12"/>
</calcChain>
</file>

<file path=xl/sharedStrings.xml><?xml version="1.0" encoding="utf-8"?>
<sst xmlns="http://schemas.openxmlformats.org/spreadsheetml/2006/main" count="282" uniqueCount="125">
  <si>
    <t>Note: Do not edit this sheet. If your name does not appear in cell B6, please download a new copy of the file from the SAM website.</t>
  </si>
  <si>
    <t>miguel robles</t>
  </si>
  <si>
    <t>Author:</t>
  </si>
  <si>
    <t>Customer</t>
  </si>
  <si>
    <t>Grand Total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</si>
  <si>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</si>
  <si>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</si>
  <si>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</si>
  <si>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</si>
  <si>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</si>
  <si>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</si>
  <si>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</si>
  <si>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</si>
  <si>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</si>
  <si>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</si>
  <si>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</si>
  <si>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</si>
  <si>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Column Labels</t>
  </si>
  <si>
    <t>Row Labels</t>
  </si>
  <si>
    <t>Eastern Mobile</t>
  </si>
  <si>
    <t>Mobile Phone Plans</t>
  </si>
  <si>
    <t>Plan ID</t>
  </si>
  <si>
    <t>Plan Type</t>
  </si>
  <si>
    <t># of Lines</t>
  </si>
  <si>
    <t>Total Cost</t>
  </si>
  <si>
    <t>Q1 Sales</t>
  </si>
  <si>
    <t>Q2 Sales</t>
  </si>
  <si>
    <t>Family</t>
  </si>
  <si>
    <t>Basic</t>
  </si>
  <si>
    <t>Unlimited</t>
  </si>
  <si>
    <t>Single</t>
  </si>
  <si>
    <t>International</t>
  </si>
  <si>
    <t>BA1</t>
  </si>
  <si>
    <t>BA2</t>
  </si>
  <si>
    <t>FA1</t>
  </si>
  <si>
    <t>FA2</t>
  </si>
  <si>
    <t>FA3</t>
  </si>
  <si>
    <t>IN1</t>
  </si>
  <si>
    <t>IN2</t>
  </si>
  <si>
    <t>SI1</t>
  </si>
  <si>
    <t>UN1</t>
  </si>
  <si>
    <t>UN2</t>
  </si>
  <si>
    <t>UN3</t>
  </si>
  <si>
    <t>BA3</t>
  </si>
  <si>
    <t>Month</t>
  </si>
  <si>
    <t>Plans Sold</t>
  </si>
  <si>
    <t>Amount</t>
  </si>
  <si>
    <t>Cost / Line</t>
  </si>
  <si>
    <t>Cust ID</t>
  </si>
  <si>
    <t>Order ID</t>
  </si>
  <si>
    <t>Bins</t>
  </si>
  <si>
    <t>Mobile Device Orders</t>
  </si>
  <si>
    <t>10-220</t>
  </si>
  <si>
    <t>10-237</t>
  </si>
  <si>
    <t>10-882</t>
  </si>
  <si>
    <t>11-098</t>
  </si>
  <si>
    <t>10-553</t>
  </si>
  <si>
    <t>11-721</t>
  </si>
  <si>
    <t>12-171</t>
  </si>
  <si>
    <t>11-633</t>
  </si>
  <si>
    <t>10-499</t>
  </si>
  <si>
    <t>12-764</t>
  </si>
  <si>
    <t>11-882</t>
  </si>
  <si>
    <t>12-504</t>
  </si>
  <si>
    <t>10-221</t>
  </si>
  <si>
    <t>10-337</t>
  </si>
  <si>
    <t>11-599</t>
  </si>
  <si>
    <t>10-663</t>
  </si>
  <si>
    <t>11-054</t>
  </si>
  <si>
    <t>11-366</t>
  </si>
  <si>
    <t>12-076</t>
  </si>
  <si>
    <t>12-754</t>
  </si>
  <si>
    <t>10-112</t>
  </si>
  <si>
    <t>11-037</t>
  </si>
  <si>
    <t>11-364</t>
  </si>
  <si>
    <t>Mobile Device Deliveries</t>
  </si>
  <si>
    <t>Days</t>
  </si>
  <si>
    <t>Type</t>
  </si>
  <si>
    <t>Model</t>
  </si>
  <si>
    <t>Sales</t>
  </si>
  <si>
    <t>Phone</t>
  </si>
  <si>
    <t>Smartphone</t>
  </si>
  <si>
    <t>Category</t>
  </si>
  <si>
    <t>Voice phone</t>
  </si>
  <si>
    <t>Tablet</t>
  </si>
  <si>
    <t>Mini</t>
  </si>
  <si>
    <t>Standard</t>
  </si>
  <si>
    <t>Hybrid</t>
  </si>
  <si>
    <t>Wearable</t>
  </si>
  <si>
    <t>Activity tracker</t>
  </si>
  <si>
    <t>Watch</t>
  </si>
  <si>
    <t>Large</t>
  </si>
  <si>
    <t>Flip</t>
  </si>
  <si>
    <t>Slate</t>
  </si>
  <si>
    <t>Fitness</t>
  </si>
  <si>
    <t>Health</t>
  </si>
  <si>
    <t>Rugged</t>
  </si>
  <si>
    <t>Mobile Phone Customers</t>
  </si>
  <si>
    <t>Years</t>
  </si>
  <si>
    <t>State</t>
  </si>
  <si>
    <t>Order Location</t>
  </si>
  <si>
    <t>DC</t>
  </si>
  <si>
    <t>DE</t>
  </si>
  <si>
    <t>VA</t>
  </si>
  <si>
    <t>NC</t>
  </si>
  <si>
    <t>MD</t>
  </si>
  <si>
    <t>Online</t>
  </si>
  <si>
    <t>Phone store</t>
  </si>
  <si>
    <t>EM store</t>
  </si>
  <si>
    <t>Payment</t>
  </si>
  <si>
    <t>Sum of # of Lines</t>
  </si>
  <si>
    <t>Sum of Payment</t>
  </si>
  <si>
    <t># of Customers</t>
  </si>
  <si>
    <t>Total Payments</t>
  </si>
  <si>
    <t>Plans</t>
  </si>
  <si>
    <t>Total Q1 Sales</t>
  </si>
  <si>
    <t>Total Q2 Sales</t>
  </si>
  <si>
    <t>ANALYZE DATA WITH CHARTS AND PIVOTTABLES</t>
  </si>
  <si>
    <t>2021 Advertising</t>
  </si>
  <si>
    <t>Basic Total</t>
  </si>
  <si>
    <t>Family Total</t>
  </si>
  <si>
    <t>International Total</t>
  </si>
  <si>
    <t>Single Total</t>
  </si>
  <si>
    <t>Unlimited Total</t>
  </si>
  <si>
    <r>
      <rPr>
        <b/>
        <sz val="10"/>
        <color theme="0"/>
        <rFont val="Century Gothic"/>
        <family val="2"/>
      </rPr>
      <t>Shelly Cashman Excel 2019</t>
    </r>
    <r>
      <rPr>
        <sz val="10"/>
        <color theme="0"/>
        <rFont val="Century Gothic"/>
        <family val="2"/>
      </rPr>
      <t xml:space="preserve"> | Module 8: SAM Project 1a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</si>
</sst>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&quot;$&quot;#,##0"/>
  </numFmts>
  <fonts count="18" x14ac:knownFonts="1">
    <font>
      <sz val="11"/>
      <color theme="1"/>
      <name val="Trebuchet MS"/>
      <family val="2"/>
      <scheme val="minor"/>
    </font>
    <font>
      <sz val="11"/>
      <color theme="1"/>
      <name val="Trebuchet MS"/>
      <family val="2"/>
      <scheme val="minor"/>
    </font>
    <font>
      <sz val="11"/>
      <color theme="0"/>
      <name val="Trebuchet MS"/>
      <family val="2"/>
      <scheme val="minor"/>
    </font>
    <font>
      <sz val="10"/>
      <name val="Arial"/>
      <family val="2"/>
    </font>
    <font>
      <i/>
      <sz val="10"/>
      <name val="Century Gothic"/>
      <family val="2"/>
    </font>
    <font>
      <sz val="10"/>
      <name val="Century Gothic"/>
      <family val="2"/>
    </font>
    <font>
      <i/>
      <sz val="10"/>
      <color rgb="FFCC6600"/>
      <name val="Century Gothic"/>
      <family val="2"/>
    </font>
    <font>
      <sz val="11"/>
      <color rgb="FF000000"/>
      <name val="Century Gothic"/>
      <family val="2"/>
    </font>
    <font>
      <sz val="10"/>
      <color rgb="FF0070C0"/>
      <name val="Century Gothic"/>
      <family val="2"/>
    </font>
    <font>
      <sz val="28"/>
      <color rgb="FF0070C0"/>
      <name val="Century Gothic"/>
      <family val="2"/>
    </font>
    <font>
      <sz val="14"/>
      <color theme="0"/>
      <name val="Trebuchet MS"/>
      <family val="2"/>
      <scheme val="minor"/>
    </font>
    <font>
      <sz val="16"/>
      <color theme="0"/>
      <name val="Trebuchet MS"/>
      <family val="2"/>
      <scheme val="minor"/>
    </font>
    <font>
      <sz val="10"/>
      <color theme="0"/>
      <name val="Century Gothic"/>
      <family val="2"/>
    </font>
    <font>
      <b/>
      <sz val="10"/>
      <color theme="0"/>
      <name val="Century Gothic"/>
      <family val="2"/>
    </font>
    <font>
      <sz val="11"/>
      <color rgb="FF4B4C4C"/>
      <name val="Century Gothic"/>
      <family val="2"/>
    </font>
    <font>
      <sz val="18"/>
      <color theme="3"/>
      <name val="Trebuchet MS"/>
      <family val="2"/>
      <scheme val="major"/>
    </font>
    <font>
      <b/>
      <sz val="11"/>
      <color theme="0"/>
      <name val="Trebuchet MS"/>
      <family val="2"/>
      <scheme val="minor"/>
    </font>
    <font>
      <sz val="11"/>
      <color theme="1" tint="0.14999847407452621"/>
      <name val="Trebuchet MS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rgb="FFE34601"/>
        <bgColor indexed="64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7"/>
        <bgColor indexed="64"/>
      </patternFill>
    </fill>
  </fills>
  <borders count="10">
    <border>
      <left/>
      <right/>
      <top/>
      <bottom/>
      <diagonal/>
    </border>
    <border>
      <left/>
      <right style="thick">
        <color rgb="FF93A5B2"/>
      </right>
      <top/>
      <bottom style="thick">
        <color rgb="FF93A5B2"/>
      </bottom>
      <diagonal/>
    </border>
    <border>
      <left/>
      <right/>
      <top/>
      <bottom style="thick">
        <color rgb="FF93A5B2"/>
      </bottom>
      <diagonal/>
    </border>
    <border>
      <left/>
      <right style="thick">
        <color rgb="FF93A5B2"/>
      </right>
      <top/>
      <bottom/>
      <diagonal/>
    </border>
    <border>
      <left/>
      <right/>
      <top/>
      <bottom style="thin">
        <color rgb="FF93A5B2"/>
      </bottom>
      <diagonal/>
    </border>
    <border>
      <left/>
      <right/>
      <top/>
      <bottom style="thin">
        <color rgb="FFE34601"/>
      </bottom>
      <diagonal/>
    </border>
    <border>
      <left/>
      <right style="thick">
        <color rgb="FF93A5B2"/>
      </right>
      <top/>
      <bottom style="thin">
        <color rgb="FFE34601"/>
      </bottom>
      <diagonal/>
    </border>
    <border>
      <left/>
      <right/>
      <top/>
      <bottom style="thin">
        <color theme="6" tint="0.39997558519241921"/>
      </bottom>
      <diagonal/>
    </border>
    <border>
      <left style="thin">
        <color theme="6" tint="0.39997558519241921"/>
      </left>
      <right/>
      <top/>
      <bottom style="thin">
        <color theme="6" tint="0.39997558519241921"/>
      </bottom>
      <diagonal/>
    </border>
    <border>
      <left style="thin">
        <color theme="6" tint="0.39994506668294322"/>
      </left>
      <right style="thin">
        <color theme="6" tint="0.39994506668294322"/>
      </right>
      <top style="thin">
        <color theme="6" tint="0.39997558519241921"/>
      </top>
      <bottom style="thin">
        <color theme="6" tint="0.39997558519241921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0" borderId="0"/>
    <xf numFmtId="0" fontId="7" fillId="4" borderId="0">
      <alignment vertical="top" wrapText="1"/>
    </xf>
    <xf numFmtId="0" fontId="9" fillId="4" borderId="0">
      <alignment vertical="top" wrapText="1"/>
    </xf>
    <xf numFmtId="0" fontId="7" fillId="4" borderId="0">
      <alignment vertical="top" wrapText="1"/>
    </xf>
    <xf numFmtId="0" fontId="15" fillId="0" borderId="0" applyNumberFormat="0" applyFill="0" applyBorder="0" applyAlignment="0" applyProtection="0"/>
  </cellStyleXfs>
  <cellXfs count="47">
    <xf numFmtId="0" fontId="0" fillId="0" borderId="0" xfId="0"/>
    <xf numFmtId="0" fontId="3" fillId="0" borderId="0" xfId="4" applyFill="1"/>
    <xf numFmtId="0" fontId="5" fillId="4" borderId="3" xfId="4" applyFont="1" applyFill="1" applyBorder="1" applyAlignment="1">
      <alignment horizontal="left"/>
    </xf>
    <xf numFmtId="0" fontId="5" fillId="4" borderId="0" xfId="4" applyFont="1" applyFill="1" applyBorder="1" applyAlignment="1">
      <alignment horizontal="left"/>
    </xf>
    <xf numFmtId="0" fontId="6" fillId="5" borderId="4" xfId="4" applyFont="1" applyFill="1" applyBorder="1" applyAlignment="1">
      <alignment horizontal="left"/>
    </xf>
    <xf numFmtId="0" fontId="5" fillId="4" borderId="0" xfId="4" applyFont="1" applyFill="1" applyBorder="1" applyAlignment="1">
      <alignment horizontal="right"/>
    </xf>
    <xf numFmtId="0" fontId="3" fillId="0" borderId="0" xfId="4" applyFill="1" applyAlignment="1">
      <alignment wrapText="1"/>
    </xf>
    <xf numFmtId="0" fontId="8" fillId="4" borderId="3" xfId="4" applyFont="1" applyFill="1" applyBorder="1" applyAlignment="1">
      <alignment horizontal="left" wrapText="1"/>
    </xf>
    <xf numFmtId="0" fontId="10" fillId="0" borderId="0" xfId="2" applyFont="1" applyFill="1" applyBorder="1" applyAlignment="1">
      <alignment vertical="center"/>
    </xf>
    <xf numFmtId="0" fontId="0" fillId="0" borderId="0" xfId="0" applyNumberFormat="1"/>
    <xf numFmtId="0" fontId="0" fillId="0" borderId="0" xfId="0" applyAlignment="1">
      <alignment horizontal="left"/>
    </xf>
    <xf numFmtId="0" fontId="0" fillId="0" borderId="0" xfId="0" pivotButton="1"/>
    <xf numFmtId="0" fontId="12" fillId="6" borderId="5" xfId="4" applyFont="1" applyFill="1" applyBorder="1" applyAlignment="1">
      <alignment vertical="center"/>
    </xf>
    <xf numFmtId="0" fontId="5" fillId="6" borderId="6" xfId="4" applyFont="1" applyFill="1" applyBorder="1" applyAlignment="1">
      <alignment horizontal="left"/>
    </xf>
    <xf numFmtId="0" fontId="5" fillId="0" borderId="0" xfId="4" applyFont="1" applyFill="1" applyBorder="1" applyAlignment="1">
      <alignment vertical="center"/>
    </xf>
    <xf numFmtId="0" fontId="9" fillId="4" borderId="0" xfId="6" applyBorder="1" applyAlignment="1">
      <alignment horizontal="left" vertical="top" wrapText="1"/>
    </xf>
    <xf numFmtId="0" fontId="14" fillId="4" borderId="0" xfId="5" applyFont="1" applyBorder="1" applyAlignment="1">
      <alignment horizontal="left" vertical="top" wrapText="1"/>
    </xf>
    <xf numFmtId="0" fontId="0" fillId="0" borderId="0" xfId="0" applyAlignment="1">
      <alignment horizontal="center"/>
    </xf>
    <xf numFmtId="0" fontId="17" fillId="0" borderId="0" xfId="0" applyFont="1" applyAlignment="1">
      <alignment horizontal="center"/>
    </xf>
    <xf numFmtId="0" fontId="17" fillId="0" borderId="0" xfId="0" applyFont="1"/>
    <xf numFmtId="164" fontId="17" fillId="0" borderId="0" xfId="0" applyNumberFormat="1" applyFont="1"/>
    <xf numFmtId="0" fontId="2" fillId="8" borderId="0" xfId="0" applyFont="1" applyFill="1" applyBorder="1" applyAlignment="1">
      <alignment horizontal="center"/>
    </xf>
    <xf numFmtId="165" fontId="17" fillId="0" borderId="0" xfId="0" applyNumberFormat="1" applyFont="1" applyAlignment="1">
      <alignment horizontal="center"/>
    </xf>
    <xf numFmtId="165" fontId="17" fillId="0" borderId="0" xfId="0" applyNumberFormat="1" applyFont="1"/>
    <xf numFmtId="2" fontId="0" fillId="0" borderId="0" xfId="0" applyNumberFormat="1"/>
    <xf numFmtId="0" fontId="16" fillId="8" borderId="7" xfId="0" applyFont="1" applyFill="1" applyBorder="1" applyAlignment="1">
      <alignment horizontal="center"/>
    </xf>
    <xf numFmtId="0" fontId="16" fillId="8" borderId="8" xfId="0" applyFont="1" applyFill="1" applyBorder="1" applyAlignment="1">
      <alignment horizontal="center"/>
    </xf>
    <xf numFmtId="0" fontId="16" fillId="8" borderId="9" xfId="0" applyFont="1" applyFill="1" applyBorder="1" applyAlignment="1">
      <alignment horizontal="center"/>
    </xf>
    <xf numFmtId="0" fontId="0" fillId="7" borderId="9" xfId="0" applyFont="1" applyFill="1" applyBorder="1" applyAlignment="1">
      <alignment horizontal="center"/>
    </xf>
    <xf numFmtId="0" fontId="0" fillId="0" borderId="9" xfId="0" applyFont="1" applyBorder="1" applyAlignment="1">
      <alignment horizontal="center"/>
    </xf>
    <xf numFmtId="165" fontId="0" fillId="0" borderId="0" xfId="0" applyNumberFormat="1"/>
    <xf numFmtId="1" fontId="17" fillId="0" borderId="0" xfId="0" applyNumberFormat="1" applyFont="1" applyAlignment="1">
      <alignment horizontal="center"/>
    </xf>
    <xf numFmtId="14" fontId="17" fillId="0" borderId="0" xfId="0" applyNumberFormat="1" applyFont="1" applyAlignment="1">
      <alignment horizontal="center"/>
    </xf>
    <xf numFmtId="164" fontId="17" fillId="0" borderId="0" xfId="0" applyNumberFormat="1" applyFont="1" applyAlignment="1">
      <alignment horizontal="left"/>
    </xf>
    <xf numFmtId="164" fontId="17" fillId="0" borderId="0" xfId="1" applyNumberFormat="1" applyFont="1"/>
    <xf numFmtId="0" fontId="0" fillId="0" borderId="0" xfId="0" pivotButton="1" applyAlignment="1">
      <alignment horizontal="center"/>
    </xf>
    <xf numFmtId="0" fontId="0" fillId="0" borderId="0" xfId="0" applyAlignment="1">
      <alignment horizontal="left" indent="1"/>
    </xf>
    <xf numFmtId="0" fontId="0" fillId="0" borderId="0" xfId="0" applyAlignment="1">
      <alignment horizontal="center"/>
    </xf>
    <xf numFmtId="0" fontId="0" fillId="0" borderId="0" xfId="0" applyAlignment="1">
      <alignment horizontal="left" indent="2"/>
    </xf>
    <xf numFmtId="0" fontId="4" fillId="4" borderId="0" xfId="4" applyFont="1" applyFill="1" applyBorder="1" applyAlignment="1">
      <alignment horizontal="center" vertical="center" wrapText="1"/>
    </xf>
    <xf numFmtId="0" fontId="4" fillId="4" borderId="3" xfId="4" applyFont="1" applyFill="1" applyBorder="1" applyAlignment="1">
      <alignment horizontal="center" vertical="center" wrapText="1"/>
    </xf>
    <xf numFmtId="0" fontId="4" fillId="4" borderId="2" xfId="4" applyFont="1" applyFill="1" applyBorder="1" applyAlignment="1">
      <alignment horizontal="center" vertical="center" wrapText="1"/>
    </xf>
    <xf numFmtId="0" fontId="4" fillId="4" borderId="1" xfId="4" applyFont="1" applyFill="1" applyBorder="1" applyAlignment="1">
      <alignment horizontal="center" vertical="center" wrapText="1"/>
    </xf>
    <xf numFmtId="0" fontId="11" fillId="8" borderId="0" xfId="3" applyFont="1" applyFill="1" applyBorder="1" applyAlignment="1">
      <alignment horizontal="center" vertical="center"/>
    </xf>
    <xf numFmtId="0" fontId="15" fillId="0" borderId="0" xfId="8" applyAlignment="1">
      <alignment horizontal="center" vertical="center"/>
    </xf>
    <xf numFmtId="0" fontId="0" fillId="0" borderId="0" xfId="0" applyAlignment="1">
      <alignment horizontal="center"/>
    </xf>
    <xf numFmtId="0" fontId="11" fillId="8" borderId="7" xfId="3" applyFont="1" applyFill="1" applyBorder="1" applyAlignment="1">
      <alignment horizontal="center" vertical="center"/>
    </xf>
  </cellXfs>
  <cellStyles count="9">
    <cellStyle name="Accent1" xfId="2" builtinId="29"/>
    <cellStyle name="Accent2" xfId="3" builtinId="33"/>
    <cellStyle name="Normal" xfId="0" builtinId="0"/>
    <cellStyle name="Normal 2 2" xfId="4" xr:uid="{00000000-0005-0000-0000-000003000000}"/>
    <cellStyle name="Percent" xfId="1" builtinId="5"/>
    <cellStyle name="Project Header" xfId="7" xr:uid="{00000000-0005-0000-0000-000005000000}"/>
    <cellStyle name="Student Name" xfId="6" xr:uid="{00000000-0005-0000-0000-000006000000}"/>
    <cellStyle name="Submission" xfId="5" xr:uid="{00000000-0005-0000-0000-000007000000}"/>
    <cellStyle name="Title" xfId="8" builtinId="15"/>
  </cellStyles>
  <dxfs count="40">
    <dxf>
      <alignment horizontal="center" readingOrder="0"/>
    </dxf>
    <dxf>
      <alignment horizontal="center" readingOrder="0"/>
    </dxf>
    <dxf>
      <numFmt numFmtId="165" formatCode="&quot;$&quot;#,##0"/>
    </dxf>
    <dxf>
      <numFmt numFmtId="165" formatCode="&quot;$&quot;#,##0"/>
    </dxf>
    <dxf>
      <border outline="0">
        <top style="thin">
          <color theme="6" tint="0.39997558519241921"/>
        </top>
      </border>
    </dxf>
    <dxf>
      <border outline="0">
        <bottom style="thin">
          <color theme="6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Trebuchet MS"/>
        <scheme val="minor"/>
      </font>
      <fill>
        <patternFill patternType="solid">
          <fgColor indexed="64"/>
          <bgColor theme="7"/>
        </patternFill>
      </fill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border outline="0">
        <top style="thin">
          <color theme="6" tint="0.39997558519241921"/>
        </top>
      </border>
    </dxf>
    <dxf>
      <alignment horizontal="center" vertical="bottom" textRotation="0" wrapText="0" indent="0" justifyLastLine="0" shrinkToFit="0" readingOrder="0"/>
    </dxf>
    <dxf>
      <border outline="0">
        <bottom style="thin">
          <color theme="6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Trebuchet MS"/>
        <scheme val="minor"/>
      </font>
      <fill>
        <patternFill patternType="solid">
          <fgColor indexed="64"/>
          <bgColor theme="7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6" tint="0.39997558519241921"/>
        </left>
        <right style="thin">
          <color theme="6" tint="0.39997558519241921"/>
        </right>
        <top/>
        <bottom/>
      </border>
    </dxf>
    <dxf>
      <font>
        <strike val="0"/>
        <outline val="0"/>
        <shadow val="0"/>
        <u val="none"/>
        <vertAlign val="baseline"/>
        <sz val="11"/>
        <color theme="1" tint="0.14999847407452621"/>
        <name val="Trebuchet MS"/>
        <scheme val="minor"/>
      </font>
      <numFmt numFmtId="164" formatCode="&quot;$&quot;#,##0.00"/>
    </dxf>
    <dxf>
      <font>
        <strike val="0"/>
        <outline val="0"/>
        <shadow val="0"/>
        <u val="none"/>
        <vertAlign val="baseline"/>
        <sz val="11"/>
        <color theme="1" tint="0.14999847407452621"/>
        <name val="Trebuchet MS"/>
        <scheme val="minor"/>
      </font>
      <numFmt numFmtId="164" formatCode="&quot;$&quot;#,##0.00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 tint="0.14999847407452621"/>
        <name val="Trebuchet MS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 tint="0.14999847407452621"/>
        <name val="Trebuchet MS"/>
        <scheme val="minor"/>
      </font>
    </dxf>
    <dxf>
      <font>
        <strike val="0"/>
        <outline val="0"/>
        <shadow val="0"/>
        <u val="none"/>
        <vertAlign val="baseline"/>
        <sz val="11"/>
        <color theme="1" tint="0.14999847407452621"/>
        <name val="Trebuchet MS"/>
        <scheme val="minor"/>
      </font>
      <numFmt numFmtId="166" formatCode="m/d/yyyy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 tint="0.14999847407452621"/>
        <name val="Trebuchet MS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 tint="0.14999847407452621"/>
        <name val="Trebuchet MS"/>
        <scheme val="minor"/>
      </font>
      <numFmt numFmtId="1" formatCode="0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 tint="0.14999847407452621"/>
        <name val="Trebuchet MS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262626"/>
        <name val="Trebuchet MS"/>
        <scheme val="none"/>
      </font>
    </dxf>
    <dxf>
      <font>
        <strike val="0"/>
        <outline val="0"/>
        <shadow val="0"/>
        <u val="none"/>
        <vertAlign val="baseline"/>
        <color theme="0"/>
        <name val="Trebuchet MS"/>
        <scheme val="minor"/>
      </font>
      <fill>
        <patternFill patternType="solid">
          <fgColor indexed="64"/>
          <bgColor theme="7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 tint="0.14999847407452621"/>
        <name val="Trebuchet MS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 tint="0.14999847407452621"/>
        <name val="Trebuchet MS"/>
        <scheme val="minor"/>
      </font>
      <numFmt numFmtId="165" formatCode="&quot;$&quot;#,##0"/>
    </dxf>
    <dxf>
      <font>
        <strike val="0"/>
        <outline val="0"/>
        <shadow val="0"/>
        <u val="none"/>
        <vertAlign val="baseline"/>
        <sz val="11"/>
        <color theme="1" tint="0.14999847407452621"/>
        <name val="Trebuchet MS"/>
        <scheme val="minor"/>
      </font>
      <alignment horizontal="center" vertical="bottom" textRotation="0" wrapText="0" indent="0" justifyLastLine="0" shrinkToFit="0" readingOrder="0"/>
    </dxf>
    <dxf>
      <border outline="0">
        <top style="thin">
          <color theme="6" tint="0.39997558519241921"/>
        </top>
      </border>
    </dxf>
    <dxf>
      <font>
        <strike val="0"/>
        <outline val="0"/>
        <shadow val="0"/>
        <u val="none"/>
        <vertAlign val="baseline"/>
        <sz val="11"/>
        <color theme="1" tint="0.14999847407452621"/>
        <name val="Trebuchet MS"/>
        <scheme val="minor"/>
      </font>
    </dxf>
    <dxf>
      <border outline="0">
        <bottom style="thin">
          <color theme="6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Trebuchet MS"/>
        <scheme val="minor"/>
      </font>
      <fill>
        <patternFill patternType="solid">
          <fgColor indexed="64"/>
          <bgColor theme="7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 tint="0.14999847407452621"/>
        <name val="Trebuchet MS"/>
        <scheme val="minor"/>
      </font>
      <numFmt numFmtId="165" formatCode="&quot;$&quot;#,##0"/>
    </dxf>
    <dxf>
      <font>
        <strike val="0"/>
        <outline val="0"/>
        <shadow val="0"/>
        <u val="none"/>
        <vertAlign val="baseline"/>
        <sz val="11"/>
        <color theme="1" tint="0.14999847407452621"/>
        <name val="Trebuchet MS"/>
        <scheme val="minor"/>
      </font>
      <numFmt numFmtId="165" formatCode="&quot;$&quot;#,##0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 tint="0.14999847407452621"/>
        <name val="Trebuchet MS"/>
        <scheme val="minor"/>
      </font>
      <numFmt numFmtId="164" formatCode="&quot;$&quot;#,##0.00"/>
    </dxf>
    <dxf>
      <font>
        <strike val="0"/>
        <outline val="0"/>
        <shadow val="0"/>
        <u val="none"/>
        <vertAlign val="baseline"/>
        <sz val="11"/>
        <color theme="1" tint="0.14999847407452621"/>
        <name val="Trebuchet MS"/>
        <scheme val="minor"/>
      </font>
      <numFmt numFmtId="164" formatCode="&quot;$&quot;#,##0.00"/>
    </dxf>
    <dxf>
      <font>
        <strike val="0"/>
        <outline val="0"/>
        <shadow val="0"/>
        <u val="none"/>
        <vertAlign val="baseline"/>
        <sz val="11"/>
        <color theme="1" tint="0.14999847407452621"/>
        <name val="Trebuchet MS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 tint="0.14999847407452621"/>
        <name val="Trebuchet MS"/>
        <scheme val="minor"/>
      </font>
    </dxf>
    <dxf>
      <font>
        <strike val="0"/>
        <outline val="0"/>
        <shadow val="0"/>
        <u val="none"/>
        <vertAlign val="baseline"/>
        <sz val="11"/>
        <color theme="1" tint="0.14999847407452621"/>
        <name val="Trebuchet MS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 tint="0.14999847407452621"/>
        <name val="Trebuchet MS"/>
        <scheme val="minor"/>
      </font>
    </dxf>
    <dxf>
      <font>
        <strike val="0"/>
        <outline val="0"/>
        <shadow val="0"/>
        <u val="none"/>
        <vertAlign val="baseline"/>
        <color theme="0"/>
        <name val="Trebuchet MS"/>
        <scheme val="minor"/>
      </font>
      <fill>
        <patternFill patternType="solid">
          <fgColor indexed="64"/>
          <bgColor theme="7"/>
        </patternFill>
      </fill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pivotCacheDefinition" Target="pivotCache/pivotCacheDefinition3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2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Plans!$G$4</c:f>
              <c:strCache>
                <c:ptCount val="1"/>
                <c:pt idx="0">
                  <c:v>Q2 Sales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Plans!$A$5:$A$16</c:f>
              <c:strCache>
                <c:ptCount val="12"/>
                <c:pt idx="0">
                  <c:v>BA1</c:v>
                </c:pt>
                <c:pt idx="1">
                  <c:v>BA2</c:v>
                </c:pt>
                <c:pt idx="2">
                  <c:v>BA3</c:v>
                </c:pt>
                <c:pt idx="3">
                  <c:v>FA1</c:v>
                </c:pt>
                <c:pt idx="4">
                  <c:v>FA2</c:v>
                </c:pt>
                <c:pt idx="5">
                  <c:v>FA3</c:v>
                </c:pt>
                <c:pt idx="6">
                  <c:v>IN1</c:v>
                </c:pt>
                <c:pt idx="7">
                  <c:v>IN2</c:v>
                </c:pt>
                <c:pt idx="8">
                  <c:v>SI1</c:v>
                </c:pt>
                <c:pt idx="9">
                  <c:v>UN1</c:v>
                </c:pt>
                <c:pt idx="10">
                  <c:v>UN2</c:v>
                </c:pt>
                <c:pt idx="11">
                  <c:v>UN3</c:v>
                </c:pt>
              </c:strCache>
            </c:strRef>
          </c:cat>
          <c:val>
            <c:numRef>
              <c:f>Plans!$G$5:$G$16</c:f>
              <c:numCache>
                <c:formatCode>"$"#,##0</c:formatCode>
                <c:ptCount val="12"/>
                <c:pt idx="0">
                  <c:v>4290</c:v>
                </c:pt>
                <c:pt idx="1">
                  <c:v>8580</c:v>
                </c:pt>
                <c:pt idx="2">
                  <c:v>7560</c:v>
                </c:pt>
                <c:pt idx="3">
                  <c:v>7440</c:v>
                </c:pt>
                <c:pt idx="4">
                  <c:v>8720</c:v>
                </c:pt>
                <c:pt idx="5">
                  <c:v>15120</c:v>
                </c:pt>
                <c:pt idx="6">
                  <c:v>960</c:v>
                </c:pt>
                <c:pt idx="7">
                  <c:v>4440</c:v>
                </c:pt>
                <c:pt idx="8">
                  <c:v>2610</c:v>
                </c:pt>
                <c:pt idx="9">
                  <c:v>4615</c:v>
                </c:pt>
                <c:pt idx="10">
                  <c:v>10270</c:v>
                </c:pt>
                <c:pt idx="11">
                  <c:v>11050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B4-46A9-AAD9-A8DF35E677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42512032"/>
        <c:axId val="442512424"/>
      </c:barChart>
      <c:catAx>
        <c:axId val="442512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512424"/>
        <c:crosses val="autoZero"/>
        <c:auto val="1"/>
        <c:lblAlgn val="ctr"/>
        <c:lblOffset val="100"/>
        <c:noMultiLvlLbl val="0"/>
      </c:catAx>
      <c:valAx>
        <c:axId val="442512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5120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pivotSource>
    <c:name>[SC_EX19_8a_MiguelRobles_1.xlsx]Location Pivot!PivotTable22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Payments by Order Location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4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4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4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4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4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4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chemeClr val="accent4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chemeClr val="accent4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4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accent4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chemeClr val="accent4"/>
          </a:solidFill>
          <a:ln>
            <a:noFill/>
          </a:ln>
          <a:effectLst/>
        </c:spPr>
        <c:marker>
          <c:symbol val="none"/>
        </c:marker>
      </c:pivotFmt>
      <c:pivotFmt>
        <c:idx val="11"/>
        <c:spPr>
          <a:solidFill>
            <a:schemeClr val="accent4"/>
          </a:solidFill>
          <a:ln>
            <a:noFill/>
          </a:ln>
          <a:effectLst/>
        </c:spPr>
        <c:marker>
          <c:symbol val="none"/>
        </c:marker>
      </c:pivotFmt>
      <c:pivotFmt>
        <c:idx val="12"/>
        <c:spPr>
          <a:solidFill>
            <a:schemeClr val="accent4"/>
          </a:solidFill>
          <a:ln>
            <a:noFill/>
          </a:ln>
          <a:effectLst/>
        </c:spPr>
        <c:marker>
          <c:symbol val="none"/>
        </c:marker>
      </c:pivotFmt>
      <c:pivotFmt>
        <c:idx val="13"/>
        <c:spPr>
          <a:solidFill>
            <a:schemeClr val="accent4"/>
          </a:solidFill>
          <a:ln>
            <a:noFill/>
          </a:ln>
          <a:effectLst/>
        </c:spPr>
        <c:marker>
          <c:symbol val="none"/>
        </c:marker>
      </c:pivotFmt>
      <c:pivotFmt>
        <c:idx val="14"/>
        <c:spPr>
          <a:solidFill>
            <a:schemeClr val="accent4"/>
          </a:solidFill>
          <a:ln>
            <a:noFill/>
          </a:ln>
          <a:effectLst/>
        </c:spPr>
        <c:marker>
          <c:symbol val="none"/>
        </c:marker>
      </c:pivotFmt>
      <c:pivotFmt>
        <c:idx val="15"/>
        <c:spPr>
          <a:solidFill>
            <a:schemeClr val="accent4"/>
          </a:solidFill>
          <a:ln>
            <a:noFill/>
          </a:ln>
          <a:effectLst/>
        </c:spPr>
        <c:marker>
          <c:symbol val="none"/>
        </c:marker>
      </c:pivotFmt>
      <c:pivotFmt>
        <c:idx val="16"/>
        <c:spPr>
          <a:solidFill>
            <a:schemeClr val="accent4"/>
          </a:solidFill>
          <a:ln>
            <a:noFill/>
          </a:ln>
          <a:effectLst/>
        </c:spPr>
        <c:marker>
          <c:symbol val="none"/>
        </c:marker>
      </c:pivotFmt>
      <c:pivotFmt>
        <c:idx val="17"/>
        <c:spPr>
          <a:solidFill>
            <a:schemeClr val="accent4"/>
          </a:solidFill>
          <a:ln>
            <a:noFill/>
          </a:ln>
          <a:effectLst/>
        </c:spPr>
        <c:marker>
          <c:symbol val="none"/>
        </c:marker>
      </c:pivotFmt>
      <c:pivotFmt>
        <c:idx val="18"/>
        <c:spPr>
          <a:solidFill>
            <a:schemeClr val="accent4"/>
          </a:solidFill>
          <a:ln>
            <a:noFill/>
          </a:ln>
          <a:effectLst/>
        </c:spPr>
        <c:marker>
          <c:symbol val="none"/>
        </c:marker>
      </c:pivotFmt>
      <c:pivotFmt>
        <c:idx val="19"/>
        <c:spPr>
          <a:solidFill>
            <a:schemeClr val="accent4"/>
          </a:solidFill>
          <a:ln>
            <a:noFill/>
          </a:ln>
          <a:effectLst/>
        </c:spPr>
        <c:marker>
          <c:symbol val="none"/>
        </c:marker>
      </c:pivotFmt>
      <c:pivotFmt>
        <c:idx val="20"/>
        <c:spPr>
          <a:solidFill>
            <a:schemeClr val="accent4"/>
          </a:solidFill>
          <a:ln>
            <a:noFill/>
          </a:ln>
          <a:effectLst/>
        </c:spPr>
        <c:marker>
          <c:symbol val="none"/>
        </c:marker>
      </c:pivotFmt>
      <c:pivotFmt>
        <c:idx val="21"/>
        <c:spPr>
          <a:solidFill>
            <a:schemeClr val="accent4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'Location Pivot'!$B$1:$B$3</c:f>
              <c:strCache>
                <c:ptCount val="1"/>
                <c:pt idx="0">
                  <c:v>Basic - DC</c:v>
                </c:pt>
              </c:strCache>
            </c:strRef>
          </c:tx>
          <c:spPr>
            <a:solidFill>
              <a:schemeClr val="accent4">
                <a:shade val="38000"/>
              </a:schemeClr>
            </a:solidFill>
            <a:ln>
              <a:noFill/>
            </a:ln>
            <a:effectLst/>
          </c:spPr>
          <c:invertIfNegative val="0"/>
          <c:cat>
            <c:strRef>
              <c:f>'Location Pivot'!$A$4:$A$7</c:f>
              <c:strCache>
                <c:ptCount val="3"/>
                <c:pt idx="0">
                  <c:v>EM store</c:v>
                </c:pt>
                <c:pt idx="1">
                  <c:v>Online</c:v>
                </c:pt>
                <c:pt idx="2">
                  <c:v>Phone store</c:v>
                </c:pt>
              </c:strCache>
            </c:strRef>
          </c:cat>
          <c:val>
            <c:numRef>
              <c:f>'Location Pivot'!$B$4:$B$7</c:f>
              <c:numCache>
                <c:formatCode>"$"#,##0</c:formatCode>
                <c:ptCount val="3"/>
                <c:pt idx="1">
                  <c:v>60</c:v>
                </c:pt>
                <c:pt idx="2">
                  <c:v>120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8F-4087-8AEB-95056FE05ED9}"/>
            </c:ext>
          </c:extLst>
        </c:ser>
        <c:ser>
          <c:idx val="1"/>
          <c:order val="1"/>
          <c:tx>
            <c:strRef>
              <c:f>'Location Pivot'!$C$1:$C$3</c:f>
              <c:strCache>
                <c:ptCount val="1"/>
                <c:pt idx="0">
                  <c:v>Basic - VA</c:v>
                </c:pt>
              </c:strCache>
            </c:strRef>
          </c:tx>
          <c:spPr>
            <a:solidFill>
              <a:schemeClr val="accent4">
                <a:shade val="46000"/>
              </a:schemeClr>
            </a:solidFill>
            <a:ln>
              <a:noFill/>
            </a:ln>
            <a:effectLst/>
          </c:spPr>
          <c:invertIfNegative val="0"/>
          <c:cat>
            <c:strRef>
              <c:f>'Location Pivot'!$A$4:$A$7</c:f>
              <c:strCache>
                <c:ptCount val="3"/>
                <c:pt idx="0">
                  <c:v>EM store</c:v>
                </c:pt>
                <c:pt idx="1">
                  <c:v>Online</c:v>
                </c:pt>
                <c:pt idx="2">
                  <c:v>Phone store</c:v>
                </c:pt>
              </c:strCache>
            </c:strRef>
          </c:cat>
          <c:val>
            <c:numRef>
              <c:f>'Location Pivot'!$C$4:$C$7</c:f>
              <c:numCache>
                <c:formatCode>"$"#,##0</c:formatCode>
                <c:ptCount val="3"/>
                <c:pt idx="1">
                  <c:v>120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B8F-4087-8AEB-95056FE05ED9}"/>
            </c:ext>
          </c:extLst>
        </c:ser>
        <c:ser>
          <c:idx val="2"/>
          <c:order val="2"/>
          <c:tx>
            <c:strRef>
              <c:f>'Location Pivot'!$E$1:$E$3</c:f>
              <c:strCache>
                <c:ptCount val="1"/>
                <c:pt idx="0">
                  <c:v>Family - DC</c:v>
                </c:pt>
              </c:strCache>
            </c:strRef>
          </c:tx>
          <c:spPr>
            <a:solidFill>
              <a:schemeClr val="accent4">
                <a:shade val="54000"/>
              </a:schemeClr>
            </a:solidFill>
            <a:ln>
              <a:noFill/>
            </a:ln>
            <a:effectLst/>
          </c:spPr>
          <c:invertIfNegative val="0"/>
          <c:cat>
            <c:strRef>
              <c:f>'Location Pivot'!$A$4:$A$7</c:f>
              <c:strCache>
                <c:ptCount val="3"/>
                <c:pt idx="0">
                  <c:v>EM store</c:v>
                </c:pt>
                <c:pt idx="1">
                  <c:v>Online</c:v>
                </c:pt>
                <c:pt idx="2">
                  <c:v>Phone store</c:v>
                </c:pt>
              </c:strCache>
            </c:strRef>
          </c:cat>
          <c:val>
            <c:numRef>
              <c:f>'Location Pivot'!$E$4:$E$7</c:f>
              <c:numCache>
                <c:formatCode>"$"#,##0</c:formatCode>
                <c:ptCount val="3"/>
                <c:pt idx="1">
                  <c:v>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B8F-4087-8AEB-95056FE05ED9}"/>
            </c:ext>
          </c:extLst>
        </c:ser>
        <c:ser>
          <c:idx val="3"/>
          <c:order val="3"/>
          <c:tx>
            <c:strRef>
              <c:f>'Location Pivot'!$F$1:$F$3</c:f>
              <c:strCache>
                <c:ptCount val="1"/>
                <c:pt idx="0">
                  <c:v>Family - DE</c:v>
                </c:pt>
              </c:strCache>
            </c:strRef>
          </c:tx>
          <c:spPr>
            <a:solidFill>
              <a:schemeClr val="accent4">
                <a:shade val="62000"/>
              </a:schemeClr>
            </a:solidFill>
            <a:ln>
              <a:noFill/>
            </a:ln>
            <a:effectLst/>
          </c:spPr>
          <c:invertIfNegative val="0"/>
          <c:cat>
            <c:strRef>
              <c:f>'Location Pivot'!$A$4:$A$7</c:f>
              <c:strCache>
                <c:ptCount val="3"/>
                <c:pt idx="0">
                  <c:v>EM store</c:v>
                </c:pt>
                <c:pt idx="1">
                  <c:v>Online</c:v>
                </c:pt>
                <c:pt idx="2">
                  <c:v>Phone store</c:v>
                </c:pt>
              </c:strCache>
            </c:strRef>
          </c:cat>
          <c:val>
            <c:numRef>
              <c:f>'Location Pivot'!$F$4:$F$7</c:f>
              <c:numCache>
                <c:formatCode>"$"#,##0</c:formatCode>
                <c:ptCount val="3"/>
                <c:pt idx="0">
                  <c:v>240</c:v>
                </c:pt>
                <c:pt idx="1">
                  <c:v>120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B8F-4087-8AEB-95056FE05ED9}"/>
            </c:ext>
          </c:extLst>
        </c:ser>
        <c:ser>
          <c:idx val="4"/>
          <c:order val="4"/>
          <c:tx>
            <c:strRef>
              <c:f>'Location Pivot'!$G$1:$G$3</c:f>
              <c:strCache>
                <c:ptCount val="1"/>
                <c:pt idx="0">
                  <c:v>Family - MD</c:v>
                </c:pt>
              </c:strCache>
            </c:strRef>
          </c:tx>
          <c:spPr>
            <a:solidFill>
              <a:schemeClr val="accent4">
                <a:shade val="71000"/>
              </a:schemeClr>
            </a:solidFill>
            <a:ln>
              <a:noFill/>
            </a:ln>
            <a:effectLst/>
          </c:spPr>
          <c:invertIfNegative val="0"/>
          <c:cat>
            <c:strRef>
              <c:f>'Location Pivot'!$A$4:$A$7</c:f>
              <c:strCache>
                <c:ptCount val="3"/>
                <c:pt idx="0">
                  <c:v>EM store</c:v>
                </c:pt>
                <c:pt idx="1">
                  <c:v>Online</c:v>
                </c:pt>
                <c:pt idx="2">
                  <c:v>Phone store</c:v>
                </c:pt>
              </c:strCache>
            </c:strRef>
          </c:cat>
          <c:val>
            <c:numRef>
              <c:f>'Location Pivot'!$G$4:$G$7</c:f>
              <c:numCache>
                <c:formatCode>"$"#,##0</c:formatCode>
                <c:ptCount val="3"/>
                <c:pt idx="0">
                  <c:v>120</c:v>
                </c:pt>
                <c:pt idx="1">
                  <c:v>120</c:v>
                </c:pt>
                <c:pt idx="2">
                  <c:v>120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B8F-4087-8AEB-95056FE05ED9}"/>
            </c:ext>
          </c:extLst>
        </c:ser>
        <c:ser>
          <c:idx val="5"/>
          <c:order val="5"/>
          <c:tx>
            <c:strRef>
              <c:f>'Location Pivot'!$H$1:$H$3</c:f>
              <c:strCache>
                <c:ptCount val="1"/>
                <c:pt idx="0">
                  <c:v>Family - NC</c:v>
                </c:pt>
              </c:strCache>
            </c:strRef>
          </c:tx>
          <c:spPr>
            <a:solidFill>
              <a:schemeClr val="accent4">
                <a:shade val="79000"/>
              </a:schemeClr>
            </a:solidFill>
            <a:ln>
              <a:noFill/>
            </a:ln>
            <a:effectLst/>
          </c:spPr>
          <c:invertIfNegative val="0"/>
          <c:cat>
            <c:strRef>
              <c:f>'Location Pivot'!$A$4:$A$7</c:f>
              <c:strCache>
                <c:ptCount val="3"/>
                <c:pt idx="0">
                  <c:v>EM store</c:v>
                </c:pt>
                <c:pt idx="1">
                  <c:v>Online</c:v>
                </c:pt>
                <c:pt idx="2">
                  <c:v>Phone store</c:v>
                </c:pt>
              </c:strCache>
            </c:strRef>
          </c:cat>
          <c:val>
            <c:numRef>
              <c:f>'Location Pivot'!$H$4:$H$7</c:f>
              <c:numCache>
                <c:formatCode>"$"#,##0</c:formatCode>
                <c:ptCount val="3"/>
                <c:pt idx="1">
                  <c:v>120</c:v>
                </c:pt>
                <c:pt idx="2">
                  <c:v>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B8F-4087-8AEB-95056FE05ED9}"/>
            </c:ext>
          </c:extLst>
        </c:ser>
        <c:ser>
          <c:idx val="6"/>
          <c:order val="6"/>
          <c:tx>
            <c:strRef>
              <c:f>'Location Pivot'!$I$1:$I$3</c:f>
              <c:strCache>
                <c:ptCount val="1"/>
                <c:pt idx="0">
                  <c:v>Family - VA</c:v>
                </c:pt>
              </c:strCache>
            </c:strRef>
          </c:tx>
          <c:spPr>
            <a:solidFill>
              <a:schemeClr val="accent4">
                <a:shade val="87000"/>
              </a:schemeClr>
            </a:solidFill>
            <a:ln>
              <a:noFill/>
            </a:ln>
            <a:effectLst/>
          </c:spPr>
          <c:invertIfNegative val="0"/>
          <c:cat>
            <c:strRef>
              <c:f>'Location Pivot'!$A$4:$A$7</c:f>
              <c:strCache>
                <c:ptCount val="3"/>
                <c:pt idx="0">
                  <c:v>EM store</c:v>
                </c:pt>
                <c:pt idx="1">
                  <c:v>Online</c:v>
                </c:pt>
                <c:pt idx="2">
                  <c:v>Phone store</c:v>
                </c:pt>
              </c:strCache>
            </c:strRef>
          </c:cat>
          <c:val>
            <c:numRef>
              <c:f>'Location Pivot'!$I$4:$I$7</c:f>
              <c:numCache>
                <c:formatCode>"$"#,##0</c:formatCode>
                <c:ptCount val="3"/>
                <c:pt idx="0">
                  <c:v>240</c:v>
                </c:pt>
                <c:pt idx="1">
                  <c:v>480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B8F-4087-8AEB-95056FE05ED9}"/>
            </c:ext>
          </c:extLst>
        </c:ser>
        <c:ser>
          <c:idx val="7"/>
          <c:order val="7"/>
          <c:tx>
            <c:strRef>
              <c:f>'Location Pivot'!$K$1:$K$3</c:f>
              <c:strCache>
                <c:ptCount val="1"/>
                <c:pt idx="0">
                  <c:v>International - DE</c:v>
                </c:pt>
              </c:strCache>
            </c:strRef>
          </c:tx>
          <c:spPr>
            <a:solidFill>
              <a:schemeClr val="accent4">
                <a:shade val="95000"/>
              </a:schemeClr>
            </a:solidFill>
            <a:ln>
              <a:noFill/>
            </a:ln>
            <a:effectLst/>
          </c:spPr>
          <c:invertIfNegative val="0"/>
          <c:cat>
            <c:strRef>
              <c:f>'Location Pivot'!$A$4:$A$7</c:f>
              <c:strCache>
                <c:ptCount val="3"/>
                <c:pt idx="0">
                  <c:v>EM store</c:v>
                </c:pt>
                <c:pt idx="1">
                  <c:v>Online</c:v>
                </c:pt>
                <c:pt idx="2">
                  <c:v>Phone store</c:v>
                </c:pt>
              </c:strCache>
            </c:strRef>
          </c:cat>
          <c:val>
            <c:numRef>
              <c:f>'Location Pivot'!$K$4:$K$7</c:f>
              <c:numCache>
                <c:formatCode>"$"#,##0</c:formatCode>
                <c:ptCount val="3"/>
                <c:pt idx="0">
                  <c:v>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B8F-4087-8AEB-95056FE05ED9}"/>
            </c:ext>
          </c:extLst>
        </c:ser>
        <c:ser>
          <c:idx val="8"/>
          <c:order val="8"/>
          <c:tx>
            <c:strRef>
              <c:f>'Location Pivot'!$L$1:$L$3</c:f>
              <c:strCache>
                <c:ptCount val="1"/>
                <c:pt idx="0">
                  <c:v>International - NC</c:v>
                </c:pt>
              </c:strCache>
            </c:strRef>
          </c:tx>
          <c:spPr>
            <a:solidFill>
              <a:schemeClr val="accent4">
                <a:tint val="96000"/>
              </a:schemeClr>
            </a:solidFill>
            <a:ln>
              <a:noFill/>
            </a:ln>
            <a:effectLst/>
          </c:spPr>
          <c:invertIfNegative val="0"/>
          <c:cat>
            <c:strRef>
              <c:f>'Location Pivot'!$A$4:$A$7</c:f>
              <c:strCache>
                <c:ptCount val="3"/>
                <c:pt idx="0">
                  <c:v>EM store</c:v>
                </c:pt>
                <c:pt idx="1">
                  <c:v>Online</c:v>
                </c:pt>
                <c:pt idx="2">
                  <c:v>Phone store</c:v>
                </c:pt>
              </c:strCache>
            </c:strRef>
          </c:cat>
          <c:val>
            <c:numRef>
              <c:f>'Location Pivot'!$L$4:$L$7</c:f>
              <c:numCache>
                <c:formatCode>"$"#,##0</c:formatCode>
                <c:ptCount val="3"/>
                <c:pt idx="2">
                  <c:v>120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B8F-4087-8AEB-95056FE05ED9}"/>
            </c:ext>
          </c:extLst>
        </c:ser>
        <c:ser>
          <c:idx val="9"/>
          <c:order val="9"/>
          <c:tx>
            <c:strRef>
              <c:f>'Location Pivot'!$N$1:$N$3</c:f>
              <c:strCache>
                <c:ptCount val="1"/>
                <c:pt idx="0">
                  <c:v>Single - DC</c:v>
                </c:pt>
              </c:strCache>
            </c:strRef>
          </c:tx>
          <c:spPr>
            <a:solidFill>
              <a:schemeClr val="accent4">
                <a:tint val="88000"/>
              </a:schemeClr>
            </a:solidFill>
            <a:ln>
              <a:noFill/>
            </a:ln>
            <a:effectLst/>
          </c:spPr>
          <c:invertIfNegative val="0"/>
          <c:cat>
            <c:strRef>
              <c:f>'Location Pivot'!$A$4:$A$7</c:f>
              <c:strCache>
                <c:ptCount val="3"/>
                <c:pt idx="0">
                  <c:v>EM store</c:v>
                </c:pt>
                <c:pt idx="1">
                  <c:v>Online</c:v>
                </c:pt>
                <c:pt idx="2">
                  <c:v>Phone store</c:v>
                </c:pt>
              </c:strCache>
            </c:strRef>
          </c:cat>
          <c:val>
            <c:numRef>
              <c:f>'Location Pivot'!$N$4:$N$7</c:f>
              <c:numCache>
                <c:formatCode>"$"#,##0</c:formatCode>
                <c:ptCount val="3"/>
                <c:pt idx="2">
                  <c:v>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6B8F-4087-8AEB-95056FE05ED9}"/>
            </c:ext>
          </c:extLst>
        </c:ser>
        <c:ser>
          <c:idx val="10"/>
          <c:order val="10"/>
          <c:tx>
            <c:strRef>
              <c:f>'Location Pivot'!$O$1:$O$3</c:f>
              <c:strCache>
                <c:ptCount val="1"/>
                <c:pt idx="0">
                  <c:v>Single - MD</c:v>
                </c:pt>
              </c:strCache>
            </c:strRef>
          </c:tx>
          <c:spPr>
            <a:solidFill>
              <a:schemeClr val="accent4">
                <a:tint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'Location Pivot'!$A$4:$A$7</c:f>
              <c:strCache>
                <c:ptCount val="3"/>
                <c:pt idx="0">
                  <c:v>EM store</c:v>
                </c:pt>
                <c:pt idx="1">
                  <c:v>Online</c:v>
                </c:pt>
                <c:pt idx="2">
                  <c:v>Phone store</c:v>
                </c:pt>
              </c:strCache>
            </c:strRef>
          </c:cat>
          <c:val>
            <c:numRef>
              <c:f>'Location Pivot'!$O$4:$O$7</c:f>
              <c:numCache>
                <c:formatCode>"$"#,##0</c:formatCode>
                <c:ptCount val="3"/>
                <c:pt idx="1">
                  <c:v>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B8F-4087-8AEB-95056FE05ED9}"/>
            </c:ext>
          </c:extLst>
        </c:ser>
        <c:ser>
          <c:idx val="11"/>
          <c:order val="11"/>
          <c:tx>
            <c:strRef>
              <c:f>'Location Pivot'!$Q$1:$Q$3</c:f>
              <c:strCache>
                <c:ptCount val="1"/>
                <c:pt idx="0">
                  <c:v>Unlimited - DC</c:v>
                </c:pt>
              </c:strCache>
            </c:strRef>
          </c:tx>
          <c:spPr>
            <a:solidFill>
              <a:schemeClr val="accent4">
                <a:tint val="72000"/>
              </a:schemeClr>
            </a:solidFill>
            <a:ln>
              <a:noFill/>
            </a:ln>
            <a:effectLst/>
          </c:spPr>
          <c:invertIfNegative val="0"/>
          <c:cat>
            <c:strRef>
              <c:f>'Location Pivot'!$A$4:$A$7</c:f>
              <c:strCache>
                <c:ptCount val="3"/>
                <c:pt idx="0">
                  <c:v>EM store</c:v>
                </c:pt>
                <c:pt idx="1">
                  <c:v>Online</c:v>
                </c:pt>
                <c:pt idx="2">
                  <c:v>Phone store</c:v>
                </c:pt>
              </c:strCache>
            </c:strRef>
          </c:cat>
          <c:val>
            <c:numRef>
              <c:f>'Location Pivot'!$Q$4:$Q$7</c:f>
              <c:numCache>
                <c:formatCode>"$"#,##0</c:formatCode>
                <c:ptCount val="3"/>
                <c:pt idx="1">
                  <c:v>260</c:v>
                </c:pt>
                <c:pt idx="2">
                  <c:v>130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6B8F-4087-8AEB-95056FE05ED9}"/>
            </c:ext>
          </c:extLst>
        </c:ser>
        <c:ser>
          <c:idx val="12"/>
          <c:order val="12"/>
          <c:tx>
            <c:strRef>
              <c:f>'Location Pivot'!$R$1:$R$3</c:f>
              <c:strCache>
                <c:ptCount val="1"/>
                <c:pt idx="0">
                  <c:v>Unlimited - DE</c:v>
                </c:pt>
              </c:strCache>
            </c:strRef>
          </c:tx>
          <c:spPr>
            <a:solidFill>
              <a:schemeClr val="accent4">
                <a:tint val="63000"/>
              </a:schemeClr>
            </a:solidFill>
            <a:ln>
              <a:noFill/>
            </a:ln>
            <a:effectLst/>
          </c:spPr>
          <c:invertIfNegative val="0"/>
          <c:cat>
            <c:strRef>
              <c:f>'Location Pivot'!$A$4:$A$7</c:f>
              <c:strCache>
                <c:ptCount val="3"/>
                <c:pt idx="0">
                  <c:v>EM store</c:v>
                </c:pt>
                <c:pt idx="1">
                  <c:v>Online</c:v>
                </c:pt>
                <c:pt idx="2">
                  <c:v>Phone store</c:v>
                </c:pt>
              </c:strCache>
            </c:strRef>
          </c:cat>
          <c:val>
            <c:numRef>
              <c:f>'Location Pivot'!$R$4:$R$7</c:f>
              <c:numCache>
                <c:formatCode>"$"#,##0</c:formatCode>
                <c:ptCount val="3"/>
                <c:pt idx="1">
                  <c:v>130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B8F-4087-8AEB-95056FE05ED9}"/>
            </c:ext>
          </c:extLst>
        </c:ser>
        <c:ser>
          <c:idx val="13"/>
          <c:order val="13"/>
          <c:tx>
            <c:strRef>
              <c:f>'Location Pivot'!$S$1:$S$3</c:f>
              <c:strCache>
                <c:ptCount val="1"/>
                <c:pt idx="0">
                  <c:v>Unlimited - MD</c:v>
                </c:pt>
              </c:strCache>
            </c:strRef>
          </c:tx>
          <c:spPr>
            <a:solidFill>
              <a:schemeClr val="accent4">
                <a:tint val="55000"/>
              </a:schemeClr>
            </a:solidFill>
            <a:ln>
              <a:noFill/>
            </a:ln>
            <a:effectLst/>
          </c:spPr>
          <c:invertIfNegative val="0"/>
          <c:cat>
            <c:strRef>
              <c:f>'Location Pivot'!$A$4:$A$7</c:f>
              <c:strCache>
                <c:ptCount val="3"/>
                <c:pt idx="0">
                  <c:v>EM store</c:v>
                </c:pt>
                <c:pt idx="1">
                  <c:v>Online</c:v>
                </c:pt>
                <c:pt idx="2">
                  <c:v>Phone store</c:v>
                </c:pt>
              </c:strCache>
            </c:strRef>
          </c:cat>
          <c:val>
            <c:numRef>
              <c:f>'Location Pivot'!$S$4:$S$7</c:f>
              <c:numCache>
                <c:formatCode>"$"#,##0</c:formatCode>
                <c:ptCount val="3"/>
                <c:pt idx="0">
                  <c:v>130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6B8F-4087-8AEB-95056FE05ED9}"/>
            </c:ext>
          </c:extLst>
        </c:ser>
        <c:ser>
          <c:idx val="14"/>
          <c:order val="14"/>
          <c:tx>
            <c:strRef>
              <c:f>'Location Pivot'!$T$1:$T$3</c:f>
              <c:strCache>
                <c:ptCount val="1"/>
                <c:pt idx="0">
                  <c:v>Unlimited - NC</c:v>
                </c:pt>
              </c:strCache>
            </c:strRef>
          </c:tx>
          <c:spPr>
            <a:solidFill>
              <a:schemeClr val="accent4">
                <a:tint val="47000"/>
              </a:schemeClr>
            </a:solidFill>
            <a:ln>
              <a:noFill/>
            </a:ln>
            <a:effectLst/>
          </c:spPr>
          <c:invertIfNegative val="0"/>
          <c:cat>
            <c:strRef>
              <c:f>'Location Pivot'!$A$4:$A$7</c:f>
              <c:strCache>
                <c:ptCount val="3"/>
                <c:pt idx="0">
                  <c:v>EM store</c:v>
                </c:pt>
                <c:pt idx="1">
                  <c:v>Online</c:v>
                </c:pt>
                <c:pt idx="2">
                  <c:v>Phone store</c:v>
                </c:pt>
              </c:strCache>
            </c:strRef>
          </c:cat>
          <c:val>
            <c:numRef>
              <c:f>'Location Pivot'!$T$4:$T$7</c:f>
              <c:numCache>
                <c:formatCode>"$"#,##0</c:formatCode>
                <c:ptCount val="3"/>
                <c:pt idx="1">
                  <c:v>325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B8F-4087-8AEB-95056FE05ED9}"/>
            </c:ext>
          </c:extLst>
        </c:ser>
        <c:ser>
          <c:idx val="15"/>
          <c:order val="15"/>
          <c:tx>
            <c:strRef>
              <c:f>'Location Pivot'!$U$1:$U$3</c:f>
              <c:strCache>
                <c:ptCount val="1"/>
                <c:pt idx="0">
                  <c:v>Unlimited - VA</c:v>
                </c:pt>
              </c:strCache>
            </c:strRef>
          </c:tx>
          <c:spPr>
            <a:solidFill>
              <a:schemeClr val="accent4">
                <a:tint val="39000"/>
              </a:schemeClr>
            </a:solidFill>
            <a:ln>
              <a:noFill/>
            </a:ln>
            <a:effectLst/>
          </c:spPr>
          <c:invertIfNegative val="0"/>
          <c:cat>
            <c:strRef>
              <c:f>'Location Pivot'!$A$4:$A$7</c:f>
              <c:strCache>
                <c:ptCount val="3"/>
                <c:pt idx="0">
                  <c:v>EM store</c:v>
                </c:pt>
                <c:pt idx="1">
                  <c:v>Online</c:v>
                </c:pt>
                <c:pt idx="2">
                  <c:v>Phone store</c:v>
                </c:pt>
              </c:strCache>
            </c:strRef>
          </c:cat>
          <c:val>
            <c:numRef>
              <c:f>'Location Pivot'!$U$4:$U$7</c:f>
              <c:numCache>
                <c:formatCode>"$"#,##0</c:formatCode>
                <c:ptCount val="3"/>
                <c:pt idx="1">
                  <c:v>520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6B8F-4087-8AEB-95056FE05E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2510464"/>
        <c:axId val="325826672"/>
      </c:barChart>
      <c:catAx>
        <c:axId val="44251046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5826672"/>
        <c:crosses val="autoZero"/>
        <c:auto val="1"/>
        <c:lblAlgn val="ctr"/>
        <c:lblOffset val="100"/>
        <c:noMultiLvlLbl val="0"/>
      </c:catAx>
      <c:valAx>
        <c:axId val="3258266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5104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2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3841648</xdr:colOff>
      <xdr:row>0</xdr:row>
      <xdr:rowOff>0</xdr:rowOff>
    </xdr:from>
    <xdr:to>
      <xdr:col>3</xdr:col>
      <xdr:colOff>0</xdr:colOff>
      <xdr:row>1</xdr:row>
      <xdr:rowOff>0</xdr:rowOff>
    </xdr:to>
    <xdr:pic>
      <xdr:nvPicPr>
        <xdr:cNvPr id="2" name="Picture 1" descr="SAM logo" title="SAM logo">
          <a:extLst>
            <a:ext uri="{FF2B5EF4-FFF2-40B4-BE49-F238E27FC236}">
              <a16:creationId xmlns:a16="http://schemas.microsoft.com/office/drawing/2014/main" id="{7D718778-EA72-473A-BEF9-A59A0A558E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98873" y="0"/>
          <a:ext cx="2578202" cy="4095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</xdr:colOff>
      <xdr:row>0</xdr:row>
      <xdr:rowOff>0</xdr:rowOff>
    </xdr:from>
    <xdr:to>
      <xdr:col>1</xdr:col>
      <xdr:colOff>372380</xdr:colOff>
      <xdr:row>1</xdr:row>
      <xdr:rowOff>30480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" y="0"/>
          <a:ext cx="1229628" cy="640080"/>
        </a:xfrm>
        <a:prstGeom prst="rect">
          <a:avLst/>
        </a:prstGeom>
      </xdr:spPr>
    </xdr:pic>
    <xdr:clientData/>
  </xdr:twoCellAnchor>
  <xdr:twoCellAnchor>
    <xdr:from>
      <xdr:col>5</xdr:col>
      <xdr:colOff>1</xdr:colOff>
      <xdr:row>17</xdr:row>
      <xdr:rowOff>0</xdr:rowOff>
    </xdr:from>
    <xdr:to>
      <xdr:col>11</xdr:col>
      <xdr:colOff>1</xdr:colOff>
      <xdr:row>31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</xdr:colOff>
      <xdr:row>0</xdr:row>
      <xdr:rowOff>0</xdr:rowOff>
    </xdr:from>
    <xdr:to>
      <xdr:col>1</xdr:col>
      <xdr:colOff>210455</xdr:colOff>
      <xdr:row>1</xdr:row>
      <xdr:rowOff>30480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" y="0"/>
          <a:ext cx="1229628" cy="64008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372378</xdr:colOff>
      <xdr:row>0</xdr:row>
      <xdr:rowOff>640080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9628" cy="64008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169178</xdr:colOff>
      <xdr:row>1</xdr:row>
      <xdr:rowOff>430530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9628" cy="64008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195262</xdr:rowOff>
    </xdr:from>
    <xdr:to>
      <xdr:col>6</xdr:col>
      <xdr:colOff>857250</xdr:colOff>
      <xdr:row>21</xdr:row>
      <xdr:rowOff>4762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Your Name" refreshedDate="43391.646083449072" createdVersion="5" refreshedVersion="5" minRefreshableVersion="3" recordCount="27" xr:uid="{00000000-000A-0000-FFFF-FFFF00000000}">
  <cacheSource type="worksheet">
    <worksheetSource name="Customers"/>
  </cacheSource>
  <cacheFields count="8">
    <cacheField name="Customer" numFmtId="0">
      <sharedItems containsSemiMixedTypes="0" containsString="0" containsNumber="1" containsInteger="1" minValue="5010" maxValue="5208"/>
    </cacheField>
    <cacheField name="Years" numFmtId="1">
      <sharedItems containsSemiMixedTypes="0" containsString="0" containsNumber="1" containsInteger="1" minValue="1" maxValue="7"/>
    </cacheField>
    <cacheField name="State" numFmtId="0">
      <sharedItems count="5">
        <s v="DC"/>
        <s v="NC"/>
        <s v="DE"/>
        <s v="MD"/>
        <s v="VA"/>
      </sharedItems>
    </cacheField>
    <cacheField name="Plan ID" numFmtId="14">
      <sharedItems count="11">
        <s v="BA2"/>
        <s v="FA2"/>
        <s v="FA3"/>
        <s v="UN2"/>
        <s v="FA1"/>
        <s v="SI1"/>
        <s v="IN1"/>
        <s v="UN3"/>
        <s v="BA3"/>
        <s v="UN1"/>
        <s v="IN2"/>
      </sharedItems>
    </cacheField>
    <cacheField name="Plan Type" numFmtId="0">
      <sharedItems count="5">
        <s v="Basic"/>
        <s v="Family"/>
        <s v="Unlimited"/>
        <s v="Single"/>
        <s v="International"/>
      </sharedItems>
    </cacheField>
    <cacheField name="# of Lines" numFmtId="0">
      <sharedItems containsSemiMixedTypes="0" containsString="0" containsNumber="1" containsInteger="1" minValue="1" maxValue="6"/>
    </cacheField>
    <cacheField name="Order Location" numFmtId="164">
      <sharedItems/>
    </cacheField>
    <cacheField name="Payment" numFmtId="164">
      <sharedItems containsSemiMixedTypes="0" containsString="0" containsNumber="1" containsInteger="1" minValue="45" maxValue="32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Your Name" refreshedDate="43391.672428472222" createdVersion="5" refreshedVersion="5" minRefreshableVersion="3" recordCount="12" xr:uid="{00000000-000A-0000-FFFF-FFFF02000000}">
  <cacheSource type="worksheet">
    <worksheetSource name="Plans"/>
  </cacheSource>
  <cacheFields count="7">
    <cacheField name="Plan ID" numFmtId="0">
      <sharedItems count="12">
        <s v="BA1"/>
        <s v="BA2"/>
        <s v="BA3"/>
        <s v="FA1"/>
        <s v="FA2"/>
        <s v="FA3"/>
        <s v="IN1"/>
        <s v="IN2"/>
        <s v="SI1"/>
        <s v="UN1"/>
        <s v="UN2"/>
        <s v="UN3"/>
      </sharedItems>
    </cacheField>
    <cacheField name="Plan Type" numFmtId="0">
      <sharedItems count="5">
        <s v="Basic"/>
        <s v="Family"/>
        <s v="International"/>
        <s v="Single"/>
        <s v="Unlimited"/>
      </sharedItems>
    </cacheField>
    <cacheField name="# of Lines" numFmtId="0">
      <sharedItems containsSemiMixedTypes="0" containsString="0" containsNumber="1" containsInteger="1" minValue="1" maxValue="6"/>
    </cacheField>
    <cacheField name="Cost / Line" numFmtId="164">
      <sharedItems containsSemiMixedTypes="0" containsString="0" containsNumber="1" containsInteger="1" minValue="30" maxValue="65"/>
    </cacheField>
    <cacheField name="Total Cost" numFmtId="164">
      <sharedItems containsSemiMixedTypes="0" containsString="0" containsNumber="1" containsInteger="1" minValue="30" maxValue="325"/>
    </cacheField>
    <cacheField name="Q1 Sales" numFmtId="165">
      <sharedItems containsSemiMixedTypes="0" containsString="0" containsNumber="1" containsInteger="1" minValue="1740" maxValue="11050"/>
    </cacheField>
    <cacheField name="Q2 Sales" numFmtId="165">
      <sharedItems containsSemiMixedTypes="0" containsString="0" containsNumber="1" containsInteger="1" minValue="960" maxValue="1512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Your Name" refreshedDate="43391.67464513889" createdVersion="5" refreshedVersion="5" minRefreshableVersion="3" recordCount="27" xr:uid="{00000000-000A-0000-FFFF-FFFF03000000}">
  <cacheSource type="worksheet">
    <worksheetSource name="Customers"/>
  </cacheSource>
  <cacheFields count="8">
    <cacheField name="Customer" numFmtId="0">
      <sharedItems containsSemiMixedTypes="0" containsString="0" containsNumber="1" containsInteger="1" minValue="5010" maxValue="5208"/>
    </cacheField>
    <cacheField name="Years" numFmtId="1">
      <sharedItems containsSemiMixedTypes="0" containsString="0" containsNumber="1" containsInteger="1" minValue="1" maxValue="7"/>
    </cacheField>
    <cacheField name="State" numFmtId="0">
      <sharedItems count="5">
        <s v="DC"/>
        <s v="NC"/>
        <s v="DE"/>
        <s v="MD"/>
        <s v="VA"/>
      </sharedItems>
    </cacheField>
    <cacheField name="Plan ID" numFmtId="14">
      <sharedItems/>
    </cacheField>
    <cacheField name="Plan Type" numFmtId="0">
      <sharedItems count="5">
        <s v="Basic"/>
        <s v="Family"/>
        <s v="Unlimited"/>
        <s v="Single"/>
        <s v="International"/>
      </sharedItems>
    </cacheField>
    <cacheField name="# of Lines" numFmtId="0">
      <sharedItems containsSemiMixedTypes="0" containsString="0" containsNumber="1" containsInteger="1" minValue="1" maxValue="6"/>
    </cacheField>
    <cacheField name="Order Location" numFmtId="164">
      <sharedItems count="3">
        <s v="Online"/>
        <s v="EM store"/>
        <s v="Phone store"/>
      </sharedItems>
    </cacheField>
    <cacheField name="Payment" numFmtId="164">
      <sharedItems containsSemiMixedTypes="0" containsString="0" containsNumber="1" containsInteger="1" minValue="45" maxValue="32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7">
  <r>
    <n v="5010"/>
    <n v="4"/>
    <x v="0"/>
    <x v="0"/>
    <x v="0"/>
    <n v="2"/>
    <s v="Online"/>
    <n v="60"/>
  </r>
  <r>
    <n v="5015"/>
    <n v="2"/>
    <x v="1"/>
    <x v="1"/>
    <x v="1"/>
    <n v="3"/>
    <s v="Online"/>
    <n v="120"/>
  </r>
  <r>
    <n v="5019"/>
    <n v="1"/>
    <x v="2"/>
    <x v="2"/>
    <x v="1"/>
    <n v="6"/>
    <s v="EM store"/>
    <n v="240"/>
  </r>
  <r>
    <n v="5020"/>
    <n v="3"/>
    <x v="0"/>
    <x v="3"/>
    <x v="2"/>
    <n v="2"/>
    <s v="Online"/>
    <n v="130"/>
  </r>
  <r>
    <n v="5023"/>
    <n v="5"/>
    <x v="1"/>
    <x v="4"/>
    <x v="1"/>
    <n v="2"/>
    <s v="Phone store"/>
    <n v="80"/>
  </r>
  <r>
    <n v="5025"/>
    <n v="6"/>
    <x v="3"/>
    <x v="5"/>
    <x v="3"/>
    <n v="1"/>
    <s v="Online"/>
    <n v="45"/>
  </r>
  <r>
    <n v="5027"/>
    <n v="4"/>
    <x v="0"/>
    <x v="3"/>
    <x v="2"/>
    <n v="2"/>
    <s v="Phone store"/>
    <n v="130"/>
  </r>
  <r>
    <n v="5029"/>
    <n v="7"/>
    <x v="4"/>
    <x v="2"/>
    <x v="1"/>
    <n v="6"/>
    <s v="Online"/>
    <n v="240"/>
  </r>
  <r>
    <n v="5031"/>
    <n v="2"/>
    <x v="2"/>
    <x v="6"/>
    <x v="4"/>
    <n v="1"/>
    <s v="EM store"/>
    <n v="60"/>
  </r>
  <r>
    <n v="5033"/>
    <n v="3"/>
    <x v="4"/>
    <x v="7"/>
    <x v="2"/>
    <n v="5"/>
    <s v="Online"/>
    <n v="325"/>
  </r>
  <r>
    <n v="5037"/>
    <n v="1"/>
    <x v="2"/>
    <x v="3"/>
    <x v="2"/>
    <n v="2"/>
    <s v="Online"/>
    <n v="130"/>
  </r>
  <r>
    <n v="5039"/>
    <n v="1"/>
    <x v="4"/>
    <x v="8"/>
    <x v="0"/>
    <n v="4"/>
    <s v="Online"/>
    <n v="120"/>
  </r>
  <r>
    <n v="5102"/>
    <n v="3"/>
    <x v="3"/>
    <x v="1"/>
    <x v="1"/>
    <n v="3"/>
    <s v="EM store"/>
    <n v="120"/>
  </r>
  <r>
    <n v="5104"/>
    <n v="2"/>
    <x v="0"/>
    <x v="5"/>
    <x v="3"/>
    <n v="1"/>
    <s v="Phone store"/>
    <n v="45"/>
  </r>
  <r>
    <n v="5106"/>
    <n v="4"/>
    <x v="1"/>
    <x v="7"/>
    <x v="2"/>
    <n v="5"/>
    <s v="Online"/>
    <n v="325"/>
  </r>
  <r>
    <n v="5108"/>
    <n v="6"/>
    <x v="0"/>
    <x v="3"/>
    <x v="2"/>
    <n v="2"/>
    <s v="Online"/>
    <n v="130"/>
  </r>
  <r>
    <n v="5110"/>
    <n v="6"/>
    <x v="4"/>
    <x v="2"/>
    <x v="1"/>
    <n v="6"/>
    <s v="EM store"/>
    <n v="240"/>
  </r>
  <r>
    <n v="5112"/>
    <n v="5"/>
    <x v="3"/>
    <x v="1"/>
    <x v="1"/>
    <n v="3"/>
    <s v="Phone store"/>
    <n v="120"/>
  </r>
  <r>
    <n v="5114"/>
    <n v="4"/>
    <x v="0"/>
    <x v="8"/>
    <x v="0"/>
    <n v="4"/>
    <s v="Phone store"/>
    <n v="120"/>
  </r>
  <r>
    <n v="5116"/>
    <n v="3"/>
    <x v="4"/>
    <x v="9"/>
    <x v="2"/>
    <n v="1"/>
    <s v="Online"/>
    <n v="65"/>
  </r>
  <r>
    <n v="5118"/>
    <n v="2"/>
    <x v="0"/>
    <x v="4"/>
    <x v="1"/>
    <n v="2"/>
    <s v="Online"/>
    <n v="80"/>
  </r>
  <r>
    <n v="5120"/>
    <n v="5"/>
    <x v="3"/>
    <x v="1"/>
    <x v="1"/>
    <n v="3"/>
    <s v="Online"/>
    <n v="120"/>
  </r>
  <r>
    <n v="5122"/>
    <n v="5"/>
    <x v="4"/>
    <x v="2"/>
    <x v="1"/>
    <n v="6"/>
    <s v="Online"/>
    <n v="240"/>
  </r>
  <r>
    <n v="5128"/>
    <n v="6"/>
    <x v="1"/>
    <x v="10"/>
    <x v="4"/>
    <n v="2"/>
    <s v="Phone store"/>
    <n v="120"/>
  </r>
  <r>
    <n v="5201"/>
    <n v="2"/>
    <x v="2"/>
    <x v="1"/>
    <x v="1"/>
    <n v="3"/>
    <s v="Online"/>
    <n v="120"/>
  </r>
  <r>
    <n v="5207"/>
    <n v="1"/>
    <x v="3"/>
    <x v="3"/>
    <x v="2"/>
    <n v="2"/>
    <s v="EM store"/>
    <n v="130"/>
  </r>
  <r>
    <n v="5208"/>
    <n v="4"/>
    <x v="4"/>
    <x v="3"/>
    <x v="2"/>
    <n v="2"/>
    <s v="Online"/>
    <n v="13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2">
  <r>
    <x v="0"/>
    <x v="0"/>
    <n v="1"/>
    <n v="30"/>
    <n v="30"/>
    <n v="3600"/>
    <n v="4290"/>
  </r>
  <r>
    <x v="1"/>
    <x v="0"/>
    <n v="2"/>
    <n v="30"/>
    <n v="60"/>
    <n v="7200"/>
    <n v="8580"/>
  </r>
  <r>
    <x v="2"/>
    <x v="0"/>
    <n v="4"/>
    <n v="30"/>
    <n v="120"/>
    <n v="9480"/>
    <n v="7560"/>
  </r>
  <r>
    <x v="3"/>
    <x v="1"/>
    <n v="2"/>
    <n v="40"/>
    <n v="80"/>
    <n v="8720"/>
    <n v="7440"/>
  </r>
  <r>
    <x v="4"/>
    <x v="1"/>
    <n v="3"/>
    <n v="40"/>
    <n v="120"/>
    <n v="9480"/>
    <n v="8720"/>
  </r>
  <r>
    <x v="5"/>
    <x v="1"/>
    <n v="6"/>
    <n v="40"/>
    <n v="240"/>
    <n v="11050"/>
    <n v="15120"/>
  </r>
  <r>
    <x v="6"/>
    <x v="2"/>
    <n v="1"/>
    <n v="60"/>
    <n v="60"/>
    <n v="1740"/>
    <n v="960"/>
  </r>
  <r>
    <x v="7"/>
    <x v="2"/>
    <n v="2"/>
    <n v="60"/>
    <n v="120"/>
    <n v="3960"/>
    <n v="4440"/>
  </r>
  <r>
    <x v="8"/>
    <x v="3"/>
    <n v="1"/>
    <n v="45"/>
    <n v="45"/>
    <n v="3735"/>
    <n v="2610"/>
  </r>
  <r>
    <x v="9"/>
    <x v="4"/>
    <n v="1"/>
    <n v="65"/>
    <n v="65"/>
    <n v="5135"/>
    <n v="4615"/>
  </r>
  <r>
    <x v="10"/>
    <x v="4"/>
    <n v="2"/>
    <n v="65"/>
    <n v="130"/>
    <n v="10920"/>
    <n v="10270"/>
  </r>
  <r>
    <x v="11"/>
    <x v="4"/>
    <n v="5"/>
    <n v="65"/>
    <n v="325"/>
    <n v="10400"/>
    <n v="11050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27">
  <r>
    <n v="5010"/>
    <n v="4"/>
    <x v="0"/>
    <s v="BA2"/>
    <x v="0"/>
    <n v="2"/>
    <x v="0"/>
    <n v="60"/>
  </r>
  <r>
    <n v="5015"/>
    <n v="2"/>
    <x v="1"/>
    <s v="FA2"/>
    <x v="1"/>
    <n v="3"/>
    <x v="0"/>
    <n v="120"/>
  </r>
  <r>
    <n v="5019"/>
    <n v="1"/>
    <x v="2"/>
    <s v="FA3"/>
    <x v="1"/>
    <n v="6"/>
    <x v="1"/>
    <n v="240"/>
  </r>
  <r>
    <n v="5020"/>
    <n v="3"/>
    <x v="0"/>
    <s v="UN2"/>
    <x v="2"/>
    <n v="2"/>
    <x v="0"/>
    <n v="130"/>
  </r>
  <r>
    <n v="5023"/>
    <n v="5"/>
    <x v="1"/>
    <s v="FA1"/>
    <x v="1"/>
    <n v="2"/>
    <x v="2"/>
    <n v="80"/>
  </r>
  <r>
    <n v="5025"/>
    <n v="6"/>
    <x v="3"/>
    <s v="SI1"/>
    <x v="3"/>
    <n v="1"/>
    <x v="0"/>
    <n v="45"/>
  </r>
  <r>
    <n v="5027"/>
    <n v="4"/>
    <x v="0"/>
    <s v="UN2"/>
    <x v="2"/>
    <n v="2"/>
    <x v="2"/>
    <n v="130"/>
  </r>
  <r>
    <n v="5029"/>
    <n v="7"/>
    <x v="4"/>
    <s v="FA3"/>
    <x v="1"/>
    <n v="6"/>
    <x v="0"/>
    <n v="240"/>
  </r>
  <r>
    <n v="5031"/>
    <n v="2"/>
    <x v="2"/>
    <s v="IN1"/>
    <x v="4"/>
    <n v="1"/>
    <x v="1"/>
    <n v="60"/>
  </r>
  <r>
    <n v="5033"/>
    <n v="3"/>
    <x v="4"/>
    <s v="UN3"/>
    <x v="2"/>
    <n v="5"/>
    <x v="0"/>
    <n v="325"/>
  </r>
  <r>
    <n v="5037"/>
    <n v="1"/>
    <x v="2"/>
    <s v="UN2"/>
    <x v="2"/>
    <n v="2"/>
    <x v="0"/>
    <n v="130"/>
  </r>
  <r>
    <n v="5039"/>
    <n v="1"/>
    <x v="4"/>
    <s v="BA3"/>
    <x v="0"/>
    <n v="4"/>
    <x v="0"/>
    <n v="120"/>
  </r>
  <r>
    <n v="5102"/>
    <n v="3"/>
    <x v="3"/>
    <s v="FA2"/>
    <x v="1"/>
    <n v="3"/>
    <x v="1"/>
    <n v="120"/>
  </r>
  <r>
    <n v="5104"/>
    <n v="2"/>
    <x v="0"/>
    <s v="SI1"/>
    <x v="3"/>
    <n v="1"/>
    <x v="2"/>
    <n v="45"/>
  </r>
  <r>
    <n v="5106"/>
    <n v="4"/>
    <x v="1"/>
    <s v="UN3"/>
    <x v="2"/>
    <n v="5"/>
    <x v="0"/>
    <n v="325"/>
  </r>
  <r>
    <n v="5108"/>
    <n v="6"/>
    <x v="0"/>
    <s v="UN2"/>
    <x v="2"/>
    <n v="2"/>
    <x v="0"/>
    <n v="130"/>
  </r>
  <r>
    <n v="5110"/>
    <n v="6"/>
    <x v="4"/>
    <s v="FA3"/>
    <x v="1"/>
    <n v="6"/>
    <x v="1"/>
    <n v="240"/>
  </r>
  <r>
    <n v="5112"/>
    <n v="5"/>
    <x v="3"/>
    <s v="FA2"/>
    <x v="1"/>
    <n v="3"/>
    <x v="2"/>
    <n v="120"/>
  </r>
  <r>
    <n v="5114"/>
    <n v="4"/>
    <x v="0"/>
    <s v="BA3"/>
    <x v="0"/>
    <n v="4"/>
    <x v="2"/>
    <n v="120"/>
  </r>
  <r>
    <n v="5116"/>
    <n v="3"/>
    <x v="4"/>
    <s v="UN1"/>
    <x v="2"/>
    <n v="1"/>
    <x v="0"/>
    <n v="65"/>
  </r>
  <r>
    <n v="5118"/>
    <n v="2"/>
    <x v="0"/>
    <s v="FA1"/>
    <x v="1"/>
    <n v="2"/>
    <x v="0"/>
    <n v="80"/>
  </r>
  <r>
    <n v="5120"/>
    <n v="5"/>
    <x v="3"/>
    <s v="FA2"/>
    <x v="1"/>
    <n v="3"/>
    <x v="0"/>
    <n v="120"/>
  </r>
  <r>
    <n v="5122"/>
    <n v="5"/>
    <x v="4"/>
    <s v="FA3"/>
    <x v="1"/>
    <n v="6"/>
    <x v="0"/>
    <n v="240"/>
  </r>
  <r>
    <n v="5128"/>
    <n v="6"/>
    <x v="1"/>
    <s v="IN2"/>
    <x v="4"/>
    <n v="2"/>
    <x v="2"/>
    <n v="120"/>
  </r>
  <r>
    <n v="5201"/>
    <n v="2"/>
    <x v="2"/>
    <s v="FA2"/>
    <x v="1"/>
    <n v="3"/>
    <x v="0"/>
    <n v="120"/>
  </r>
  <r>
    <n v="5207"/>
    <n v="1"/>
    <x v="3"/>
    <s v="UN2"/>
    <x v="2"/>
    <n v="2"/>
    <x v="1"/>
    <n v="130"/>
  </r>
  <r>
    <n v="5208"/>
    <n v="4"/>
    <x v="4"/>
    <s v="UN2"/>
    <x v="2"/>
    <n v="2"/>
    <x v="0"/>
    <n v="13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400-000000000000}" name="PivotTable12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5" indent="0" outline="1" outlineData="1" multipleFieldFilters="0" rowHeaderCaption="Plans">
  <location ref="A3:D41" firstHeaderRow="0" firstDataRow="1" firstDataCol="1"/>
  <pivotFields count="8">
    <pivotField dataField="1" showAll="0"/>
    <pivotField numFmtId="1" showAll="0"/>
    <pivotField axis="axisRow" showAll="0">
      <items count="6">
        <item x="0"/>
        <item x="2"/>
        <item x="3"/>
        <item x="1"/>
        <item x="4"/>
        <item t="default"/>
      </items>
    </pivotField>
    <pivotField axis="axisRow" showAll="0">
      <items count="12">
        <item x="0"/>
        <item x="8"/>
        <item x="4"/>
        <item x="1"/>
        <item x="2"/>
        <item x="6"/>
        <item x="10"/>
        <item x="5"/>
        <item x="9"/>
        <item x="3"/>
        <item x="7"/>
        <item t="default"/>
      </items>
    </pivotField>
    <pivotField axis="axisRow" showAll="0">
      <items count="6">
        <item x="0"/>
        <item x="1"/>
        <item x="4"/>
        <item x="3"/>
        <item x="2"/>
        <item t="default" sd="0"/>
      </items>
    </pivotField>
    <pivotField dataField="1" showAll="0"/>
    <pivotField showAll="0"/>
    <pivotField dataField="1" numFmtId="164" showAll="0"/>
  </pivotFields>
  <rowFields count="3">
    <field x="4"/>
    <field x="3"/>
    <field x="2"/>
  </rowFields>
  <rowItems count="38">
    <i>
      <x/>
    </i>
    <i r="1">
      <x/>
    </i>
    <i r="2">
      <x/>
    </i>
    <i r="1">
      <x v="1"/>
    </i>
    <i r="2">
      <x/>
    </i>
    <i r="2">
      <x v="4"/>
    </i>
    <i>
      <x v="1"/>
    </i>
    <i r="1">
      <x v="2"/>
    </i>
    <i r="2">
      <x/>
    </i>
    <i r="2">
      <x v="3"/>
    </i>
    <i r="1">
      <x v="3"/>
    </i>
    <i r="2">
      <x v="1"/>
    </i>
    <i r="2">
      <x v="2"/>
    </i>
    <i r="2">
      <x v="3"/>
    </i>
    <i r="1">
      <x v="4"/>
    </i>
    <i r="2">
      <x v="1"/>
    </i>
    <i r="2">
      <x v="4"/>
    </i>
    <i>
      <x v="2"/>
    </i>
    <i r="1">
      <x v="5"/>
    </i>
    <i r="2">
      <x v="1"/>
    </i>
    <i r="1">
      <x v="6"/>
    </i>
    <i r="2">
      <x v="3"/>
    </i>
    <i>
      <x v="3"/>
    </i>
    <i r="1">
      <x v="7"/>
    </i>
    <i r="2">
      <x/>
    </i>
    <i r="2">
      <x v="2"/>
    </i>
    <i>
      <x v="4"/>
    </i>
    <i r="1">
      <x v="8"/>
    </i>
    <i r="2">
      <x v="4"/>
    </i>
    <i r="1">
      <x v="9"/>
    </i>
    <i r="2">
      <x/>
    </i>
    <i r="2">
      <x v="1"/>
    </i>
    <i r="2">
      <x v="2"/>
    </i>
    <i r="2">
      <x v="4"/>
    </i>
    <i r="1">
      <x v="10"/>
    </i>
    <i r="2">
      <x v="3"/>
    </i>
    <i r="2">
      <x v="4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Total Payments" fld="7" baseField="4" baseItem="2" numFmtId="165"/>
    <dataField name="# of Customers" fld="0" subtotal="count" baseField="0" baseItem="0"/>
    <dataField name="Sum of # of Lines" fld="5" baseField="0" baseItem="0"/>
  </dataFields>
  <formats count="3">
    <format dxfId="2">
      <pivotArea outline="0" fieldPosition="0">
        <references count="1">
          <reference field="4294967294" count="1">
            <x v="0"/>
          </reference>
        </references>
      </pivotArea>
    </format>
    <format dxfId="1">
      <pivotArea field="4" type="button" dataOnly="0" labelOnly="1" outline="0" axis="axisRow" fieldPosition="0"/>
    </format>
    <format dxfId="0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</formats>
  <pivotTableStyleInfo name="PivotStyleMedium1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500-000000000000}" name="PivotTable20" cacheId="1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1:C7" firstHeaderRow="0" firstDataRow="1" firstDataCol="1"/>
  <pivotFields count="7">
    <pivotField axis="axisRow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axis="axisRow" showAll="0">
      <items count="6">
        <item sd="0" x="0"/>
        <item sd="0" x="1"/>
        <item sd="0" x="2"/>
        <item sd="0" x="3"/>
        <item sd="0" x="4"/>
        <item t="default" sd="0"/>
      </items>
    </pivotField>
    <pivotField showAll="0"/>
    <pivotField numFmtId="164" showAll="0"/>
    <pivotField numFmtId="164" showAll="0"/>
    <pivotField dataField="1" numFmtId="165" showAll="0"/>
    <pivotField dataField="1" numFmtId="165" showAll="0"/>
  </pivotFields>
  <rowFields count="2">
    <field x="1"/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Total Q2 Sales" fld="6" baseField="1" baseItem="0" numFmtId="165"/>
    <dataField name="Total Q1 Sales" fld="5" baseField="1" baseItem="0" numFmtId="165"/>
  </dataFields>
  <pivotTableStyleInfo name="PivotStyleMedium1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600-000000000000}" name="PivotTable22" cacheId="2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 chartFormat="4">
  <location ref="A1:W7" firstHeaderRow="1" firstDataRow="3" firstDataCol="1"/>
  <pivotFields count="8">
    <pivotField showAll="0"/>
    <pivotField numFmtId="1" showAll="0"/>
    <pivotField axis="axisCol" showAll="0">
      <items count="6">
        <item x="0"/>
        <item x="2"/>
        <item x="3"/>
        <item x="1"/>
        <item x="4"/>
        <item t="default"/>
      </items>
    </pivotField>
    <pivotField showAll="0"/>
    <pivotField axis="axisCol" showAll="0">
      <items count="6">
        <item x="0"/>
        <item x="1"/>
        <item x="4"/>
        <item x="3"/>
        <item x="2"/>
        <item t="default"/>
      </items>
    </pivotField>
    <pivotField showAll="0"/>
    <pivotField axis="axisRow" showAll="0">
      <items count="4">
        <item sd="0" x="1"/>
        <item sd="0" x="0"/>
        <item sd="0" x="2"/>
        <item t="default"/>
      </items>
    </pivotField>
    <pivotField dataField="1" numFmtId="164" showAll="0"/>
  </pivotFields>
  <rowFields count="1">
    <field x="6"/>
  </rowFields>
  <rowItems count="4">
    <i>
      <x/>
    </i>
    <i>
      <x v="1"/>
    </i>
    <i>
      <x v="2"/>
    </i>
    <i t="grand">
      <x/>
    </i>
  </rowItems>
  <colFields count="2">
    <field x="4"/>
    <field x="2"/>
  </colFields>
  <colItems count="22">
    <i>
      <x/>
      <x/>
    </i>
    <i r="1">
      <x v="4"/>
    </i>
    <i t="default">
      <x/>
    </i>
    <i>
      <x v="1"/>
      <x/>
    </i>
    <i r="1">
      <x v="1"/>
    </i>
    <i r="1">
      <x v="2"/>
    </i>
    <i r="1">
      <x v="3"/>
    </i>
    <i r="1">
      <x v="4"/>
    </i>
    <i t="default">
      <x v="1"/>
    </i>
    <i>
      <x v="2"/>
      <x v="1"/>
    </i>
    <i r="1">
      <x v="3"/>
    </i>
    <i t="default">
      <x v="2"/>
    </i>
    <i>
      <x v="3"/>
      <x/>
    </i>
    <i r="1">
      <x v="2"/>
    </i>
    <i t="default">
      <x v="3"/>
    </i>
    <i>
      <x v="4"/>
      <x/>
    </i>
    <i r="1">
      <x v="1"/>
    </i>
    <i r="1">
      <x v="2"/>
    </i>
    <i r="1">
      <x v="3"/>
    </i>
    <i r="1">
      <x v="4"/>
    </i>
    <i t="default">
      <x v="4"/>
    </i>
    <i t="grand">
      <x/>
    </i>
  </colItems>
  <dataFields count="1">
    <dataField name="Sum of Payment" fld="7" baseField="6" baseItem="0" numFmtId="165"/>
  </dataFields>
  <chartFormats count="22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1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2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3"/>
          </reference>
        </references>
      </pivotArea>
    </chartFormat>
    <chartFormat chart="0" format="4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4"/>
          </reference>
        </references>
      </pivotArea>
    </chartFormat>
    <chartFormat chart="0" format="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6" series="1">
      <pivotArea type="data" outline="0" fieldPosition="0">
        <references count="3">
          <reference field="4294967294" count="1" selected="0">
            <x v="0"/>
          </reference>
          <reference field="2" count="1" selected="0">
            <x v="0"/>
          </reference>
          <reference field="4" count="1" selected="0">
            <x v="0"/>
          </reference>
        </references>
      </pivotArea>
    </chartFormat>
    <chartFormat chart="0" format="7" series="1">
      <pivotArea type="data" outline="0" fieldPosition="0">
        <references count="3">
          <reference field="4294967294" count="1" selected="0">
            <x v="0"/>
          </reference>
          <reference field="2" count="1" selected="0">
            <x v="4"/>
          </reference>
          <reference field="4" count="1" selected="0">
            <x v="0"/>
          </reference>
        </references>
      </pivotArea>
    </chartFormat>
    <chartFormat chart="0" format="8" series="1">
      <pivotArea type="data" outline="0" fieldPosition="0">
        <references count="3">
          <reference field="4294967294" count="1" selected="0">
            <x v="0"/>
          </reference>
          <reference field="2" count="1" selected="0">
            <x v="0"/>
          </reference>
          <reference field="4" count="1" selected="0">
            <x v="1"/>
          </reference>
        </references>
      </pivotArea>
    </chartFormat>
    <chartFormat chart="0" format="9" series="1">
      <pivotArea type="data" outline="0" fieldPosition="0">
        <references count="3">
          <reference field="4294967294" count="1" selected="0">
            <x v="0"/>
          </reference>
          <reference field="2" count="1" selected="0">
            <x v="1"/>
          </reference>
          <reference field="4" count="1" selected="0">
            <x v="1"/>
          </reference>
        </references>
      </pivotArea>
    </chartFormat>
    <chartFormat chart="0" format="10" series="1">
      <pivotArea type="data" outline="0" fieldPosition="0">
        <references count="3">
          <reference field="4294967294" count="1" selected="0">
            <x v="0"/>
          </reference>
          <reference field="2" count="1" selected="0">
            <x v="2"/>
          </reference>
          <reference field="4" count="1" selected="0">
            <x v="1"/>
          </reference>
        </references>
      </pivotArea>
    </chartFormat>
    <chartFormat chart="0" format="11" series="1">
      <pivotArea type="data" outline="0" fieldPosition="0">
        <references count="3">
          <reference field="4294967294" count="1" selected="0">
            <x v="0"/>
          </reference>
          <reference field="2" count="1" selected="0">
            <x v="3"/>
          </reference>
          <reference field="4" count="1" selected="0">
            <x v="1"/>
          </reference>
        </references>
      </pivotArea>
    </chartFormat>
    <chartFormat chart="0" format="12" series="1">
      <pivotArea type="data" outline="0" fieldPosition="0">
        <references count="3">
          <reference field="4294967294" count="1" selected="0">
            <x v="0"/>
          </reference>
          <reference field="2" count="1" selected="0">
            <x v="4"/>
          </reference>
          <reference field="4" count="1" selected="0">
            <x v="1"/>
          </reference>
        </references>
      </pivotArea>
    </chartFormat>
    <chartFormat chart="0" format="13" series="1">
      <pivotArea type="data" outline="0" fieldPosition="0">
        <references count="3">
          <reference field="4294967294" count="1" selected="0">
            <x v="0"/>
          </reference>
          <reference field="2" count="1" selected="0">
            <x v="1"/>
          </reference>
          <reference field="4" count="1" selected="0">
            <x v="2"/>
          </reference>
        </references>
      </pivotArea>
    </chartFormat>
    <chartFormat chart="0" format="14" series="1">
      <pivotArea type="data" outline="0" fieldPosition="0">
        <references count="3">
          <reference field="4294967294" count="1" selected="0">
            <x v="0"/>
          </reference>
          <reference field="2" count="1" selected="0">
            <x v="3"/>
          </reference>
          <reference field="4" count="1" selected="0">
            <x v="2"/>
          </reference>
        </references>
      </pivotArea>
    </chartFormat>
    <chartFormat chart="0" format="15" series="1">
      <pivotArea type="data" outline="0" fieldPosition="0">
        <references count="3">
          <reference field="4294967294" count="1" selected="0">
            <x v="0"/>
          </reference>
          <reference field="2" count="1" selected="0">
            <x v="0"/>
          </reference>
          <reference field="4" count="1" selected="0">
            <x v="3"/>
          </reference>
        </references>
      </pivotArea>
    </chartFormat>
    <chartFormat chart="0" format="16" series="1">
      <pivotArea type="data" outline="0" fieldPosition="0">
        <references count="3">
          <reference field="4294967294" count="1" selected="0">
            <x v="0"/>
          </reference>
          <reference field="2" count="1" selected="0">
            <x v="2"/>
          </reference>
          <reference field="4" count="1" selected="0">
            <x v="3"/>
          </reference>
        </references>
      </pivotArea>
    </chartFormat>
    <chartFormat chart="0" format="17" series="1">
      <pivotArea type="data" outline="0" fieldPosition="0">
        <references count="3">
          <reference field="4294967294" count="1" selected="0">
            <x v="0"/>
          </reference>
          <reference field="2" count="1" selected="0">
            <x v="0"/>
          </reference>
          <reference field="4" count="1" selected="0">
            <x v="4"/>
          </reference>
        </references>
      </pivotArea>
    </chartFormat>
    <chartFormat chart="0" format="18" series="1">
      <pivotArea type="data" outline="0" fieldPosition="0">
        <references count="3">
          <reference field="4294967294" count="1" selected="0">
            <x v="0"/>
          </reference>
          <reference field="2" count="1" selected="0">
            <x v="1"/>
          </reference>
          <reference field="4" count="1" selected="0">
            <x v="4"/>
          </reference>
        </references>
      </pivotArea>
    </chartFormat>
    <chartFormat chart="0" format="19" series="1">
      <pivotArea type="data" outline="0" fieldPosition="0">
        <references count="3">
          <reference field="4294967294" count="1" selected="0">
            <x v="0"/>
          </reference>
          <reference field="2" count="1" selected="0">
            <x v="2"/>
          </reference>
          <reference field="4" count="1" selected="0">
            <x v="4"/>
          </reference>
        </references>
      </pivotArea>
    </chartFormat>
    <chartFormat chart="0" format="20" series="1">
      <pivotArea type="data" outline="0" fieldPosition="0">
        <references count="3">
          <reference field="4294967294" count="1" selected="0">
            <x v="0"/>
          </reference>
          <reference field="2" count="1" selected="0">
            <x v="3"/>
          </reference>
          <reference field="4" count="1" selected="0">
            <x v="4"/>
          </reference>
        </references>
      </pivotArea>
    </chartFormat>
    <chartFormat chart="0" format="21" series="1">
      <pivotArea type="data" outline="0" fieldPosition="0">
        <references count="3">
          <reference field="4294967294" count="1" selected="0">
            <x v="0"/>
          </reference>
          <reference field="2" count="1" selected="0">
            <x v="4"/>
          </reference>
          <reference field="4" count="1" selected="0">
            <x v="4"/>
          </reference>
        </references>
      </pivotArea>
    </chartFormat>
  </chartFormats>
  <pivotTableStyleInfo name="PivotStyleMedium1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Plans" displayName="Plans" ref="A4:G16" totalsRowShown="0" headerRowDxfId="39" dataDxfId="38">
  <autoFilter ref="A4:G16" xr:uid="{00000000-0009-0000-0100-000001000000}"/>
  <tableColumns count="7">
    <tableColumn id="1" xr3:uid="{00000000-0010-0000-0000-000001000000}" name="Plan ID" dataDxfId="37"/>
    <tableColumn id="2" xr3:uid="{00000000-0010-0000-0000-000002000000}" name="Plan Type" dataDxfId="36"/>
    <tableColumn id="3" xr3:uid="{00000000-0010-0000-0000-000003000000}" name="# of Lines" dataDxfId="35"/>
    <tableColumn id="4" xr3:uid="{00000000-0010-0000-0000-000004000000}" name="Cost / Line" dataDxfId="34"/>
    <tableColumn id="5" xr3:uid="{00000000-0010-0000-0000-000005000000}" name="Total Cost" dataDxfId="33">
      <calculatedColumnFormula>Plans[[#This Row],['# of Lines]]*Plans[[#This Row],[Cost / Line]]</calculatedColumnFormula>
    </tableColumn>
    <tableColumn id="6" xr3:uid="{00000000-0010-0000-0000-000006000000}" name="Q1 Sales" dataDxfId="32"/>
    <tableColumn id="7" xr3:uid="{00000000-0010-0000-0000-000007000000}" name="Q2 Sales" dataDxfId="31"/>
  </tableColumns>
  <tableStyleInfo name="TableStyleMedium4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Ads" displayName="Ads" ref="I4:K16" totalsRowShown="0" headerRowDxfId="30" dataDxfId="28" headerRowBorderDxfId="29" tableBorderDxfId="27">
  <autoFilter ref="I4:K16" xr:uid="{00000000-0009-0000-0100-000003000000}"/>
  <tableColumns count="3">
    <tableColumn id="1" xr3:uid="{00000000-0010-0000-0100-000001000000}" name="Month" dataDxfId="26"/>
    <tableColumn id="2" xr3:uid="{00000000-0010-0000-0100-000002000000}" name="Amount" dataDxfId="25"/>
    <tableColumn id="3" xr3:uid="{00000000-0010-0000-0100-000003000000}" name="Plans Sold" dataDxfId="24"/>
  </tableColumns>
  <tableStyleInfo name="TableStyleMedium4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2000000}" name="Customers" displayName="Customers" ref="A4:H31" totalsRowShown="0" headerRowDxfId="23" dataDxfId="22">
  <autoFilter ref="A4:H31" xr:uid="{00000000-0009-0000-0100-000002000000}"/>
  <sortState ref="A5:H31">
    <sortCondition ref="A4:A31"/>
  </sortState>
  <tableColumns count="8">
    <tableColumn id="1" xr3:uid="{00000000-0010-0000-0200-000001000000}" name="Customer" dataDxfId="21"/>
    <tableColumn id="2" xr3:uid="{00000000-0010-0000-0200-000002000000}" name="Years" dataDxfId="20"/>
    <tableColumn id="3" xr3:uid="{00000000-0010-0000-0200-000003000000}" name="State" dataDxfId="19"/>
    <tableColumn id="4" xr3:uid="{00000000-0010-0000-0200-000004000000}" name="Plan ID" dataDxfId="18"/>
    <tableColumn id="5" xr3:uid="{00000000-0010-0000-0200-000005000000}" name="Plan Type" dataDxfId="17">
      <calculatedColumnFormula>VLOOKUP(Customers[[#This Row],[Plan ID]],Plans[#All],2,FALSE)</calculatedColumnFormula>
    </tableColumn>
    <tableColumn id="6" xr3:uid="{00000000-0010-0000-0200-000006000000}" name="# of Lines" dataDxfId="16">
      <calculatedColumnFormula>VLOOKUP(Customers[[#This Row],[Plan ID]],Plans[#All],3,FALSE)</calculatedColumnFormula>
    </tableColumn>
    <tableColumn id="7" xr3:uid="{00000000-0010-0000-0200-000007000000}" name="Order Location" dataDxfId="15"/>
    <tableColumn id="8" xr3:uid="{00000000-0010-0000-0200-000008000000}" name="Payment" dataDxfId="14" dataCellStyle="Percent">
      <calculatedColumnFormula>VLOOKUP(Customers[[#This Row],[Plan ID]],Plans[#All],5,FALSE)</calculatedColumnFormula>
    </tableColumn>
  </tableColumns>
  <tableStyleInfo name="TableStyleMedium4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Deliveries" displayName="Deliveries" ref="A4:C27" totalsRowShown="0" headerRowDxfId="13" dataDxfId="11" headerRowBorderDxfId="12" tableBorderDxfId="10">
  <autoFilter ref="A4:C27" xr:uid="{00000000-0009-0000-0100-000004000000}"/>
  <tableColumns count="3">
    <tableColumn id="1" xr3:uid="{00000000-0010-0000-0300-000001000000}" name="Cust ID" dataDxfId="9"/>
    <tableColumn id="2" xr3:uid="{00000000-0010-0000-0300-000002000000}" name="Order ID" dataDxfId="8"/>
    <tableColumn id="3" xr3:uid="{00000000-0010-0000-0300-000003000000}" name="Days" dataDxfId="7"/>
  </tableColumns>
  <tableStyleInfo name="TableStyleMedium4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Order_Summary" displayName="Order_Summary" ref="G4:J15" totalsRowShown="0" headerRowDxfId="6" headerRowBorderDxfId="5" tableBorderDxfId="4">
  <autoFilter ref="G4:J15" xr:uid="{00000000-0009-0000-0100-000005000000}"/>
  <tableColumns count="4">
    <tableColumn id="1" xr3:uid="{00000000-0010-0000-0400-000001000000}" name="Category"/>
    <tableColumn id="2" xr3:uid="{00000000-0010-0000-0400-000002000000}" name="Type"/>
    <tableColumn id="3" xr3:uid="{00000000-0010-0000-0400-000003000000}" name="Model"/>
    <tableColumn id="4" xr3:uid="{00000000-0010-0000-0400-000004000000}" name="Sales" dataDxfId="3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Facet">
  <a:themeElements>
    <a:clrScheme name="Facet">
      <a:dk1>
        <a:sysClr val="windowText" lastClr="000000"/>
      </a:dk1>
      <a:lt1>
        <a:sysClr val="window" lastClr="FFFFFF"/>
      </a:lt1>
      <a:dk2>
        <a:srgbClr val="2C3C43"/>
      </a:dk2>
      <a:lt2>
        <a:srgbClr val="EBEBEB"/>
      </a:lt2>
      <a:accent1>
        <a:srgbClr val="90C226"/>
      </a:accent1>
      <a:accent2>
        <a:srgbClr val="54A021"/>
      </a:accent2>
      <a:accent3>
        <a:srgbClr val="E6B91E"/>
      </a:accent3>
      <a:accent4>
        <a:srgbClr val="E76618"/>
      </a:accent4>
      <a:accent5>
        <a:srgbClr val="C42F1A"/>
      </a:accent5>
      <a:accent6>
        <a:srgbClr val="918655"/>
      </a:accent6>
      <a:hlink>
        <a:srgbClr val="99CA3C"/>
      </a:hlink>
      <a:folHlink>
        <a:srgbClr val="B9D181"/>
      </a:folHlink>
    </a:clrScheme>
    <a:fontScheme name="Facet">
      <a:majorFont>
        <a:latin typeface="Trebuchet MS" panose="020B0603020202020204"/>
        <a:ea typeface=""/>
        <a:cs typeface=""/>
        <a:font script="Jpan" typeface="メイリオ"/>
        <a:font script="Hang" typeface="맑은 고딕"/>
        <a:font script="Hans" typeface="方正姚体"/>
        <a:font script="Hant" typeface="微軟正黑體"/>
        <a:font script="Arab" typeface="Tahoma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rebuchet MS" panose="020B0603020202020204"/>
        <a:ea typeface=""/>
        <a:cs typeface=""/>
        <a:font script="Jpan" typeface="メイリオ"/>
        <a:font script="Hang" typeface="HY그래픽M"/>
        <a:font script="Hans" typeface="华文新魏"/>
        <a:font script="Hant" typeface="微軟正黑體"/>
        <a:font script="Arab" typeface="Tahoma"/>
        <a:font script="Hebr" typeface="Gisha"/>
        <a:font script="Thai" typeface="Iris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Facet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lumMod val="110000"/>
              </a:schemeClr>
            </a:gs>
            <a:gs pos="88000">
              <a:schemeClr val="phClr">
                <a:tint val="9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6000"/>
                <a:lumMod val="100000"/>
              </a:schemeClr>
            </a:gs>
            <a:gs pos="78000">
              <a:schemeClr val="phClr">
                <a:shade val="94000"/>
                <a:lumMod val="94000"/>
              </a:schemeClr>
            </a:gs>
          </a:gsLst>
          <a:lin ang="5400000" scaled="0"/>
        </a:gradFill>
      </a:fillStyleLst>
      <a:lnStyleLst>
        <a:ln w="12700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50800" dist="381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lumMod val="104000"/>
              </a:schemeClr>
            </a:gs>
            <a:gs pos="94000">
              <a:schemeClr val="phClr">
                <a:shade val="96000"/>
                <a:lumMod val="82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0000"/>
                <a:lumMod val="110000"/>
              </a:schemeClr>
            </a:gs>
            <a:gs pos="100000">
              <a:schemeClr val="phClr">
                <a:shade val="94000"/>
                <a:lumMod val="96000"/>
              </a:schemeClr>
            </a:gs>
          </a:gsLst>
          <a:path path="circle">
            <a:fillToRect l="50000" t="50000" r="100000"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Facet" id="{C0C680CD-088A-49FC-A102-D699147F32B2}" vid="{CFBC31BA-B70F-4F30-BCAA-4F3011E16C4D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ivotTable" Target="../pivotTables/pivotTable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1"/>
  <sheetViews>
    <sheetView showGridLines="0" topLeftCell="A76" zoomScaleNormal="100" workbookViewId="0">
      <selection activeCell="B38" sqref="B38:B122"/>
    </sheetView>
  </sheetViews>
  <sheetFormatPr baseColWidth="10" defaultColWidth="8.6640625" defaultRowHeight="13" x14ac:dyDescent="0.15"/>
  <cols>
    <col min="1" max="1" width="8.5" style="1" customWidth="1"/>
    <col min="2" max="2" width="80.5" style="1" customWidth="1"/>
    <col min="3" max="3" width="3.5" style="1" customWidth="1"/>
    <col min="4" max="16384" width="8.6640625" style="1"/>
  </cols>
  <sheetData>
    <row r="1" spans="1:3" ht="32.25" customHeight="1" x14ac:dyDescent="0.15">
      <c r="A1" s="12"/>
      <c r="B1" s="12" t="s">
        <v>124</v>
      </c>
      <c r="C1" s="13"/>
    </row>
    <row r="2" spans="1:3" ht="5.25" customHeight="1" x14ac:dyDescent="0.15">
      <c r="A2" s="14"/>
      <c r="B2"/>
      <c r="C2" s="2"/>
    </row>
    <row r="3" spans="1:3" s="6" customFormat="1" ht="36" x14ac:dyDescent="0.15">
      <c r="A3" s="3"/>
      <c r="B3" s="15" t="s">
        <v>19</v>
      </c>
      <c r="C3" s="7"/>
    </row>
    <row r="4" spans="1:3" ht="15" x14ac:dyDescent="0.15">
      <c r="A4" s="3"/>
      <c r="B4" s="16" t="s">
        <v>117</v>
      </c>
      <c r="C4" s="2"/>
    </row>
    <row r="5" spans="1:3" ht="15.75" customHeight="1" x14ac:dyDescent="0.15">
      <c r="A5" s="3"/>
      <c r="B5" s="3"/>
      <c r="C5" s="2"/>
    </row>
    <row r="6" spans="1:3" x14ac:dyDescent="0.15">
      <c r="A6" s="5" t="s">
        <v>2</v>
      </c>
      <c r="B6" s="4" t="s">
        <v>1</v>
      </c>
      <c r="C6" s="2"/>
    </row>
    <row r="7" spans="1:3" x14ac:dyDescent="0.15">
      <c r="A7" s="3"/>
      <c r="B7" s="3"/>
      <c r="C7" s="2"/>
    </row>
    <row r="8" spans="1:3" x14ac:dyDescent="0.15">
      <c r="A8" s="39" t="s">
        <v>0</v>
      </c>
      <c r="B8" s="39"/>
      <c r="C8" s="40"/>
    </row>
    <row r="9" spans="1:3" x14ac:dyDescent="0.15">
      <c r="A9" s="39"/>
      <c r="B9" s="39"/>
      <c r="C9" s="40"/>
    </row>
    <row r="10" spans="1:3" ht="14" thickBot="1" x14ac:dyDescent="0.2">
      <c r="A10" s="41"/>
      <c r="B10" s="41"/>
      <c r="C10" s="42"/>
    </row>
    <row r="11" spans="1:3" ht="14" thickTop="1" x14ac:dyDescent="0.15"/>
  </sheetData>
  <mergeCells count="1">
    <mergeCell ref="A8:C10"/>
  </mergeCells>
  <dataValidations count="2">
    <dataValidation allowBlank="1" showInputMessage="1" showErrorMessage="1" error="                                                                " sqref="J3" xr:uid="{00000000-0002-0000-0000-000000000000}"/>
    <dataValidation allowBlank="1" error="pavI8MeUFtEyxX2I4tky460b2c40-a95e-4ce4-823b-02c6c593e1c1" sqref="A1:C2 A3:C3 A4:C11" xr:uid="{00000000-0002-0000-0000-000001000000}"/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16"/>
  <sheetViews>
    <sheetView showGridLines="0" tabSelected="1" workbookViewId="0">
      <selection activeCell="N1" sqref="N1"/>
    </sheetView>
  </sheetViews>
  <sheetFormatPr baseColWidth="10" defaultColWidth="8.83203125" defaultRowHeight="14" x14ac:dyDescent="0.15"/>
  <cols>
    <col min="1" max="1" width="11.1640625" bestFit="1" customWidth="1"/>
    <col min="2" max="2" width="13.83203125" bestFit="1" customWidth="1"/>
    <col min="3" max="3" width="13.6640625" bestFit="1" customWidth="1"/>
    <col min="4" max="4" width="14.5" bestFit="1" customWidth="1"/>
    <col min="5" max="5" width="13.6640625" bestFit="1" customWidth="1"/>
    <col min="6" max="7" width="12.5" bestFit="1" customWidth="1"/>
    <col min="8" max="8" width="3.6640625" customWidth="1"/>
    <col min="9" max="9" width="10.5" bestFit="1" customWidth="1"/>
    <col min="10" max="10" width="12" bestFit="1" customWidth="1"/>
    <col min="11" max="11" width="13.83203125" bestFit="1" customWidth="1"/>
  </cols>
  <sheetData>
    <row r="1" spans="1:17" ht="48" customHeight="1" x14ac:dyDescent="0.15">
      <c r="A1" s="44"/>
      <c r="B1" s="44"/>
      <c r="C1" s="44"/>
      <c r="D1" s="44"/>
      <c r="E1" s="44"/>
      <c r="F1" s="44"/>
      <c r="G1" s="44"/>
    </row>
    <row r="2" spans="1:17" ht="12" customHeight="1" x14ac:dyDescent="0.15"/>
    <row r="3" spans="1:17" ht="27.75" customHeight="1" x14ac:dyDescent="0.15">
      <c r="A3" s="43" t="s">
        <v>20</v>
      </c>
      <c r="B3" s="43"/>
      <c r="C3" s="43"/>
      <c r="D3" s="43"/>
      <c r="E3" s="43"/>
      <c r="F3" s="43"/>
      <c r="G3" s="43"/>
      <c r="I3" s="43" t="s">
        <v>118</v>
      </c>
      <c r="J3" s="43"/>
      <c r="K3" s="43"/>
    </row>
    <row r="4" spans="1:17" ht="24" customHeight="1" x14ac:dyDescent="0.15">
      <c r="A4" s="21" t="s">
        <v>21</v>
      </c>
      <c r="B4" s="21" t="s">
        <v>22</v>
      </c>
      <c r="C4" s="21" t="s">
        <v>23</v>
      </c>
      <c r="D4" s="21" t="s">
        <v>47</v>
      </c>
      <c r="E4" s="21" t="s">
        <v>24</v>
      </c>
      <c r="F4" s="21" t="s">
        <v>25</v>
      </c>
      <c r="G4" s="21" t="s">
        <v>26</v>
      </c>
      <c r="I4" s="25" t="s">
        <v>44</v>
      </c>
      <c r="J4" s="25" t="s">
        <v>46</v>
      </c>
      <c r="K4" s="25" t="s">
        <v>45</v>
      </c>
      <c r="L4" s="8"/>
      <c r="M4" s="8"/>
      <c r="N4" s="8"/>
      <c r="O4" s="8"/>
      <c r="P4" s="8"/>
      <c r="Q4" s="8"/>
    </row>
    <row r="5" spans="1:17" x14ac:dyDescent="0.15">
      <c r="A5" s="18" t="s">
        <v>32</v>
      </c>
      <c r="B5" s="19" t="s">
        <v>28</v>
      </c>
      <c r="C5" s="18">
        <v>1</v>
      </c>
      <c r="D5" s="20">
        <v>30</v>
      </c>
      <c r="E5" s="20">
        <f>Plans[[#This Row],['# of Lines]]*Plans[[#This Row],[Cost / Line]]</f>
        <v>30</v>
      </c>
      <c r="F5" s="22">
        <v>3600</v>
      </c>
      <c r="G5" s="23">
        <v>4290</v>
      </c>
      <c r="I5" s="18" t="s">
        <v>5</v>
      </c>
      <c r="J5" s="23">
        <v>6500</v>
      </c>
      <c r="K5" s="18">
        <v>56</v>
      </c>
      <c r="L5" s="24"/>
    </row>
    <row r="6" spans="1:17" x14ac:dyDescent="0.15">
      <c r="A6" s="18" t="s">
        <v>33</v>
      </c>
      <c r="B6" s="19" t="s">
        <v>28</v>
      </c>
      <c r="C6" s="18">
        <v>2</v>
      </c>
      <c r="D6" s="20">
        <v>30</v>
      </c>
      <c r="E6" s="20">
        <f>Plans[[#This Row],['# of Lines]]*Plans[[#This Row],[Cost / Line]]</f>
        <v>60</v>
      </c>
      <c r="F6" s="22">
        <v>7200</v>
      </c>
      <c r="G6" s="23">
        <v>8580</v>
      </c>
      <c r="I6" s="18" t="s">
        <v>6</v>
      </c>
      <c r="J6" s="23">
        <v>7850</v>
      </c>
      <c r="K6" s="18">
        <v>72</v>
      </c>
      <c r="L6" s="24"/>
    </row>
    <row r="7" spans="1:17" x14ac:dyDescent="0.15">
      <c r="A7" s="18" t="s">
        <v>43</v>
      </c>
      <c r="B7" s="19" t="s">
        <v>28</v>
      </c>
      <c r="C7" s="18">
        <v>4</v>
      </c>
      <c r="D7" s="20">
        <v>30</v>
      </c>
      <c r="E7" s="20">
        <f>Plans[[#This Row],['# of Lines]]*Plans[[#This Row],[Cost / Line]]</f>
        <v>120</v>
      </c>
      <c r="F7" s="22">
        <v>9480</v>
      </c>
      <c r="G7" s="23">
        <v>7560</v>
      </c>
      <c r="I7" s="18" t="s">
        <v>7</v>
      </c>
      <c r="J7" s="23">
        <v>8275</v>
      </c>
      <c r="K7" s="18">
        <v>80</v>
      </c>
      <c r="L7" s="24"/>
    </row>
    <row r="8" spans="1:17" x14ac:dyDescent="0.15">
      <c r="A8" s="18" t="s">
        <v>34</v>
      </c>
      <c r="B8" s="19" t="s">
        <v>27</v>
      </c>
      <c r="C8" s="18">
        <v>2</v>
      </c>
      <c r="D8" s="20">
        <v>40</v>
      </c>
      <c r="E8" s="20">
        <f>Plans[[#This Row],['# of Lines]]*Plans[[#This Row],[Cost / Line]]</f>
        <v>80</v>
      </c>
      <c r="F8" s="22">
        <v>8720</v>
      </c>
      <c r="G8" s="23">
        <v>7440</v>
      </c>
      <c r="I8" s="18" t="s">
        <v>8</v>
      </c>
      <c r="J8" s="23">
        <v>6025</v>
      </c>
      <c r="K8" s="18">
        <v>50</v>
      </c>
      <c r="L8" s="24"/>
    </row>
    <row r="9" spans="1:17" x14ac:dyDescent="0.15">
      <c r="A9" s="18" t="s">
        <v>35</v>
      </c>
      <c r="B9" s="19" t="s">
        <v>27</v>
      </c>
      <c r="C9" s="18">
        <v>3</v>
      </c>
      <c r="D9" s="20">
        <v>40</v>
      </c>
      <c r="E9" s="20">
        <f>Plans[[#This Row],['# of Lines]]*Plans[[#This Row],[Cost / Line]]</f>
        <v>120</v>
      </c>
      <c r="F9" s="22">
        <v>9480</v>
      </c>
      <c r="G9" s="23">
        <v>8720</v>
      </c>
      <c r="I9" s="18" t="s">
        <v>9</v>
      </c>
      <c r="J9" s="23">
        <v>6400</v>
      </c>
      <c r="K9" s="18">
        <v>55</v>
      </c>
      <c r="L9" s="24"/>
    </row>
    <row r="10" spans="1:17" x14ac:dyDescent="0.15">
      <c r="A10" s="18" t="s">
        <v>36</v>
      </c>
      <c r="B10" s="19" t="s">
        <v>27</v>
      </c>
      <c r="C10" s="18">
        <v>6</v>
      </c>
      <c r="D10" s="20">
        <v>40</v>
      </c>
      <c r="E10" s="20">
        <f>Plans[[#This Row],['# of Lines]]*Plans[[#This Row],[Cost / Line]]</f>
        <v>240</v>
      </c>
      <c r="F10" s="22">
        <v>11050</v>
      </c>
      <c r="G10" s="23">
        <v>15120</v>
      </c>
      <c r="I10" s="18" t="s">
        <v>10</v>
      </c>
      <c r="J10" s="23">
        <v>7275</v>
      </c>
      <c r="K10" s="18">
        <v>55</v>
      </c>
      <c r="L10" s="24"/>
    </row>
    <row r="11" spans="1:17" x14ac:dyDescent="0.15">
      <c r="A11" s="18" t="s">
        <v>37</v>
      </c>
      <c r="B11" s="19" t="s">
        <v>31</v>
      </c>
      <c r="C11" s="18">
        <v>1</v>
      </c>
      <c r="D11" s="20">
        <v>60</v>
      </c>
      <c r="E11" s="20">
        <f>Plans[[#This Row],['# of Lines]]*Plans[[#This Row],[Cost / Line]]</f>
        <v>60</v>
      </c>
      <c r="F11" s="22">
        <v>1740</v>
      </c>
      <c r="G11" s="23">
        <v>960</v>
      </c>
      <c r="I11" s="18" t="s">
        <v>11</v>
      </c>
      <c r="J11" s="23">
        <v>5750</v>
      </c>
      <c r="K11" s="18">
        <v>60</v>
      </c>
      <c r="L11" s="24"/>
    </row>
    <row r="12" spans="1:17" x14ac:dyDescent="0.15">
      <c r="A12" s="18" t="s">
        <v>38</v>
      </c>
      <c r="B12" s="19" t="s">
        <v>31</v>
      </c>
      <c r="C12" s="18">
        <v>2</v>
      </c>
      <c r="D12" s="20">
        <v>60</v>
      </c>
      <c r="E12" s="20">
        <f>Plans[[#This Row],['# of Lines]]*Plans[[#This Row],[Cost / Line]]</f>
        <v>120</v>
      </c>
      <c r="F12" s="22">
        <v>3960</v>
      </c>
      <c r="G12" s="23">
        <v>4440</v>
      </c>
      <c r="I12" s="18" t="s">
        <v>12</v>
      </c>
      <c r="J12" s="23">
        <v>5035</v>
      </c>
      <c r="K12" s="18">
        <v>55</v>
      </c>
      <c r="L12" s="24"/>
    </row>
    <row r="13" spans="1:17" x14ac:dyDescent="0.15">
      <c r="A13" s="18" t="s">
        <v>39</v>
      </c>
      <c r="B13" s="19" t="s">
        <v>30</v>
      </c>
      <c r="C13" s="18">
        <v>1</v>
      </c>
      <c r="D13" s="20">
        <v>45</v>
      </c>
      <c r="E13" s="20">
        <f>Plans[[#This Row],['# of Lines]]*Plans[[#This Row],[Cost / Line]]</f>
        <v>45</v>
      </c>
      <c r="F13" s="22">
        <v>3735</v>
      </c>
      <c r="G13" s="23">
        <v>2610</v>
      </c>
      <c r="I13" s="18" t="s">
        <v>13</v>
      </c>
      <c r="J13" s="23">
        <v>7525</v>
      </c>
      <c r="K13" s="18">
        <v>60</v>
      </c>
      <c r="L13" s="24"/>
    </row>
    <row r="14" spans="1:17" x14ac:dyDescent="0.15">
      <c r="A14" s="18" t="s">
        <v>40</v>
      </c>
      <c r="B14" s="19" t="s">
        <v>29</v>
      </c>
      <c r="C14" s="18">
        <v>1</v>
      </c>
      <c r="D14" s="20">
        <v>65</v>
      </c>
      <c r="E14" s="20">
        <f>Plans[[#This Row],['# of Lines]]*Plans[[#This Row],[Cost / Line]]</f>
        <v>65</v>
      </c>
      <c r="F14" s="22">
        <v>5135</v>
      </c>
      <c r="G14" s="23">
        <v>4615</v>
      </c>
      <c r="I14" s="18" t="s">
        <v>14</v>
      </c>
      <c r="J14" s="23">
        <v>8070</v>
      </c>
      <c r="K14" s="18">
        <v>78</v>
      </c>
      <c r="L14" s="24"/>
    </row>
    <row r="15" spans="1:17" x14ac:dyDescent="0.15">
      <c r="A15" s="18" t="s">
        <v>41</v>
      </c>
      <c r="B15" s="19" t="s">
        <v>29</v>
      </c>
      <c r="C15" s="18">
        <v>2</v>
      </c>
      <c r="D15" s="20">
        <v>65</v>
      </c>
      <c r="E15" s="20">
        <f>Plans[[#This Row],['# of Lines]]*Plans[[#This Row],[Cost / Line]]</f>
        <v>130</v>
      </c>
      <c r="F15" s="22">
        <v>10920</v>
      </c>
      <c r="G15" s="23">
        <v>10270</v>
      </c>
      <c r="I15" s="18" t="s">
        <v>15</v>
      </c>
      <c r="J15" s="23">
        <v>8250</v>
      </c>
      <c r="K15" s="18">
        <v>72</v>
      </c>
      <c r="L15" s="24"/>
    </row>
    <row r="16" spans="1:17" x14ac:dyDescent="0.15">
      <c r="A16" s="18" t="s">
        <v>42</v>
      </c>
      <c r="B16" s="19" t="s">
        <v>29</v>
      </c>
      <c r="C16" s="18">
        <v>5</v>
      </c>
      <c r="D16" s="20">
        <v>65</v>
      </c>
      <c r="E16" s="20">
        <f>Plans[[#This Row],['# of Lines]]*Plans[[#This Row],[Cost / Line]]</f>
        <v>325</v>
      </c>
      <c r="F16" s="22">
        <v>10400</v>
      </c>
      <c r="G16" s="23">
        <v>11050</v>
      </c>
      <c r="I16" s="18" t="s">
        <v>16</v>
      </c>
      <c r="J16" s="23">
        <v>8575</v>
      </c>
      <c r="K16" s="18">
        <v>80</v>
      </c>
      <c r="L16" s="24"/>
    </row>
  </sheetData>
  <mergeCells count="3">
    <mergeCell ref="A3:G3"/>
    <mergeCell ref="A1:G1"/>
    <mergeCell ref="I3:K3"/>
  </mergeCells>
  <dataValidations count="1">
    <dataValidation allowBlank="1" error="pavI8MeUFtEyxX2I4tky460b2c40-a95e-4ce4-823b-02c6c593e1c1" sqref="A1:Q16" xr:uid="{00000000-0002-0000-0100-000000000000}"/>
  </dataValidations>
  <pageMargins left="0.7" right="0.7" top="0.75" bottom="0.75" header="0.3" footer="0.3"/>
  <drawing r:id="rId1"/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31"/>
  <sheetViews>
    <sheetView showGridLines="0" workbookViewId="0">
      <selection activeCell="J1" sqref="J1"/>
    </sheetView>
  </sheetViews>
  <sheetFormatPr baseColWidth="10" defaultColWidth="8.83203125" defaultRowHeight="14" x14ac:dyDescent="0.15"/>
  <cols>
    <col min="1" max="1" width="13.33203125" bestFit="1" customWidth="1"/>
    <col min="2" max="2" width="9.83203125" bestFit="1" customWidth="1"/>
    <col min="3" max="3" width="9.6640625" bestFit="1" customWidth="1"/>
    <col min="4" max="4" width="11.1640625" bestFit="1" customWidth="1"/>
    <col min="5" max="5" width="13.83203125" bestFit="1" customWidth="1"/>
    <col min="6" max="6" width="13.6640625" bestFit="1" customWidth="1"/>
    <col min="7" max="7" width="18.33203125" bestFit="1" customWidth="1"/>
    <col min="8" max="8" width="12.83203125" bestFit="1" customWidth="1"/>
    <col min="9" max="9" width="3.6640625" customWidth="1"/>
    <col min="10" max="10" width="10" customWidth="1"/>
    <col min="11" max="11" width="14.5" customWidth="1"/>
  </cols>
  <sheetData>
    <row r="1" spans="1:18" ht="48" customHeight="1" x14ac:dyDescent="0.15">
      <c r="A1" s="44"/>
      <c r="B1" s="44"/>
      <c r="C1" s="44"/>
      <c r="D1" s="44"/>
      <c r="E1" s="44"/>
      <c r="F1" s="44"/>
      <c r="G1" s="44"/>
      <c r="H1" s="44"/>
    </row>
    <row r="2" spans="1:18" ht="12" customHeight="1" x14ac:dyDescent="0.15"/>
    <row r="3" spans="1:18" ht="27.75" customHeight="1" x14ac:dyDescent="0.15">
      <c r="A3" s="43" t="s">
        <v>97</v>
      </c>
      <c r="B3" s="43"/>
      <c r="C3" s="43"/>
      <c r="D3" s="43"/>
      <c r="E3" s="43"/>
      <c r="F3" s="43"/>
      <c r="G3" s="43"/>
      <c r="H3" s="43"/>
    </row>
    <row r="4" spans="1:18" ht="24" customHeight="1" x14ac:dyDescent="0.15">
      <c r="A4" s="21" t="s">
        <v>3</v>
      </c>
      <c r="B4" s="21" t="s">
        <v>98</v>
      </c>
      <c r="C4" s="21" t="s">
        <v>99</v>
      </c>
      <c r="D4" s="21" t="s">
        <v>21</v>
      </c>
      <c r="E4" s="21" t="s">
        <v>22</v>
      </c>
      <c r="F4" s="21" t="s">
        <v>23</v>
      </c>
      <c r="G4" s="21" t="s">
        <v>100</v>
      </c>
      <c r="H4" s="21" t="s">
        <v>109</v>
      </c>
      <c r="L4" s="8"/>
      <c r="M4" s="8"/>
      <c r="N4" s="8"/>
      <c r="O4" s="8"/>
      <c r="P4" s="8"/>
      <c r="Q4" s="8"/>
      <c r="R4" s="8"/>
    </row>
    <row r="5" spans="1:18" x14ac:dyDescent="0.15">
      <c r="A5" s="17">
        <v>5010</v>
      </c>
      <c r="B5" s="31">
        <v>4</v>
      </c>
      <c r="C5" s="18" t="s">
        <v>101</v>
      </c>
      <c r="D5" s="32" t="s">
        <v>33</v>
      </c>
      <c r="E5" s="19" t="str">
        <f>VLOOKUP(Customers[[#This Row],[Plan ID]],Plans[#All],2,FALSE)</f>
        <v>Basic</v>
      </c>
      <c r="F5" s="18">
        <f>VLOOKUP(Customers[[#This Row],[Plan ID]],Plans[#All],3,FALSE)</f>
        <v>2</v>
      </c>
      <c r="G5" s="33" t="s">
        <v>106</v>
      </c>
      <c r="H5" s="34">
        <f>VLOOKUP(Customers[[#This Row],[Plan ID]],Plans[#All],5,FALSE)</f>
        <v>60</v>
      </c>
    </row>
    <row r="6" spans="1:18" x14ac:dyDescent="0.15">
      <c r="A6" s="17">
        <v>5015</v>
      </c>
      <c r="B6" s="31">
        <v>2</v>
      </c>
      <c r="C6" s="18" t="s">
        <v>104</v>
      </c>
      <c r="D6" s="32" t="s">
        <v>35</v>
      </c>
      <c r="E6" s="19" t="str">
        <f>VLOOKUP(Customers[[#This Row],[Plan ID]],Plans[#All],2,FALSE)</f>
        <v>Family</v>
      </c>
      <c r="F6" s="18">
        <f>VLOOKUP(Customers[[#This Row],[Plan ID]],Plans[#All],3,FALSE)</f>
        <v>3</v>
      </c>
      <c r="G6" s="33" t="s">
        <v>106</v>
      </c>
      <c r="H6" s="34">
        <f>VLOOKUP(Customers[[#This Row],[Plan ID]],Plans[#All],5,FALSE)</f>
        <v>120</v>
      </c>
    </row>
    <row r="7" spans="1:18" x14ac:dyDescent="0.15">
      <c r="A7" s="17">
        <v>5019</v>
      </c>
      <c r="B7" s="31">
        <v>1</v>
      </c>
      <c r="C7" s="18" t="s">
        <v>102</v>
      </c>
      <c r="D7" s="32" t="s">
        <v>36</v>
      </c>
      <c r="E7" s="19" t="str">
        <f>VLOOKUP(Customers[[#This Row],[Plan ID]],Plans[#All],2,FALSE)</f>
        <v>Family</v>
      </c>
      <c r="F7" s="18">
        <f>VLOOKUP(Customers[[#This Row],[Plan ID]],Plans[#All],3,FALSE)</f>
        <v>6</v>
      </c>
      <c r="G7" s="33" t="s">
        <v>108</v>
      </c>
      <c r="H7" s="34">
        <f>VLOOKUP(Customers[[#This Row],[Plan ID]],Plans[#All],5,FALSE)</f>
        <v>240</v>
      </c>
    </row>
    <row r="8" spans="1:18" x14ac:dyDescent="0.15">
      <c r="A8" s="17">
        <v>5020</v>
      </c>
      <c r="B8" s="31">
        <v>3</v>
      </c>
      <c r="C8" s="18" t="s">
        <v>101</v>
      </c>
      <c r="D8" s="32" t="s">
        <v>41</v>
      </c>
      <c r="E8" s="19" t="str">
        <f>VLOOKUP(Customers[[#This Row],[Plan ID]],Plans[#All],2,FALSE)</f>
        <v>Unlimited</v>
      </c>
      <c r="F8" s="18">
        <f>VLOOKUP(Customers[[#This Row],[Plan ID]],Plans[#All],3,FALSE)</f>
        <v>2</v>
      </c>
      <c r="G8" s="33" t="s">
        <v>106</v>
      </c>
      <c r="H8" s="34">
        <f>VLOOKUP(Customers[[#This Row],[Plan ID]],Plans[#All],5,FALSE)</f>
        <v>130</v>
      </c>
    </row>
    <row r="9" spans="1:18" x14ac:dyDescent="0.15">
      <c r="A9" s="17">
        <v>5023</v>
      </c>
      <c r="B9" s="31">
        <v>5</v>
      </c>
      <c r="C9" s="18" t="s">
        <v>104</v>
      </c>
      <c r="D9" s="32" t="s">
        <v>34</v>
      </c>
      <c r="E9" s="19" t="str">
        <f>VLOOKUP(Customers[[#This Row],[Plan ID]],Plans[#All],2,FALSE)</f>
        <v>Family</v>
      </c>
      <c r="F9" s="18">
        <f>VLOOKUP(Customers[[#This Row],[Plan ID]],Plans[#All],3,FALSE)</f>
        <v>2</v>
      </c>
      <c r="G9" s="33" t="s">
        <v>107</v>
      </c>
      <c r="H9" s="34">
        <f>VLOOKUP(Customers[[#This Row],[Plan ID]],Plans[#All],5,FALSE)</f>
        <v>80</v>
      </c>
    </row>
    <row r="10" spans="1:18" x14ac:dyDescent="0.15">
      <c r="A10" s="17">
        <v>5025</v>
      </c>
      <c r="B10" s="31">
        <v>6</v>
      </c>
      <c r="C10" s="18" t="s">
        <v>105</v>
      </c>
      <c r="D10" s="32" t="s">
        <v>39</v>
      </c>
      <c r="E10" s="19" t="str">
        <f>VLOOKUP(Customers[[#This Row],[Plan ID]],Plans[#All],2,FALSE)</f>
        <v>Single</v>
      </c>
      <c r="F10" s="18">
        <f>VLOOKUP(Customers[[#This Row],[Plan ID]],Plans[#All],3,FALSE)</f>
        <v>1</v>
      </c>
      <c r="G10" s="33" t="s">
        <v>106</v>
      </c>
      <c r="H10" s="34">
        <f>VLOOKUP(Customers[[#This Row],[Plan ID]],Plans[#All],5,FALSE)</f>
        <v>45</v>
      </c>
    </row>
    <row r="11" spans="1:18" x14ac:dyDescent="0.15">
      <c r="A11" s="17">
        <v>5027</v>
      </c>
      <c r="B11" s="31">
        <v>4</v>
      </c>
      <c r="C11" s="18" t="s">
        <v>101</v>
      </c>
      <c r="D11" s="32" t="s">
        <v>41</v>
      </c>
      <c r="E11" s="19" t="str">
        <f>VLOOKUP(Customers[[#This Row],[Plan ID]],Plans[#All],2,FALSE)</f>
        <v>Unlimited</v>
      </c>
      <c r="F11" s="18">
        <f>VLOOKUP(Customers[[#This Row],[Plan ID]],Plans[#All],3,FALSE)</f>
        <v>2</v>
      </c>
      <c r="G11" s="33" t="s">
        <v>107</v>
      </c>
      <c r="H11" s="34">
        <f>VLOOKUP(Customers[[#This Row],[Plan ID]],Plans[#All],5,FALSE)</f>
        <v>130</v>
      </c>
    </row>
    <row r="12" spans="1:18" x14ac:dyDescent="0.15">
      <c r="A12" s="17">
        <v>5029</v>
      </c>
      <c r="B12" s="31">
        <v>7</v>
      </c>
      <c r="C12" s="18" t="s">
        <v>103</v>
      </c>
      <c r="D12" s="32" t="s">
        <v>36</v>
      </c>
      <c r="E12" s="19" t="str">
        <f>VLOOKUP(Customers[[#This Row],[Plan ID]],Plans[#All],2,FALSE)</f>
        <v>Family</v>
      </c>
      <c r="F12" s="18">
        <f>VLOOKUP(Customers[[#This Row],[Plan ID]],Plans[#All],3,FALSE)</f>
        <v>6</v>
      </c>
      <c r="G12" s="33" t="s">
        <v>106</v>
      </c>
      <c r="H12" s="34">
        <f>VLOOKUP(Customers[[#This Row],[Plan ID]],Plans[#All],5,FALSE)</f>
        <v>240</v>
      </c>
    </row>
    <row r="13" spans="1:18" x14ac:dyDescent="0.15">
      <c r="A13" s="17">
        <v>5031</v>
      </c>
      <c r="B13" s="31">
        <v>2</v>
      </c>
      <c r="C13" s="18" t="s">
        <v>102</v>
      </c>
      <c r="D13" s="32" t="s">
        <v>37</v>
      </c>
      <c r="E13" s="19" t="str">
        <f>VLOOKUP(Customers[[#This Row],[Plan ID]],Plans[#All],2,FALSE)</f>
        <v>International</v>
      </c>
      <c r="F13" s="18">
        <f>VLOOKUP(Customers[[#This Row],[Plan ID]],Plans[#All],3,FALSE)</f>
        <v>1</v>
      </c>
      <c r="G13" s="33" t="s">
        <v>108</v>
      </c>
      <c r="H13" s="34">
        <f>VLOOKUP(Customers[[#This Row],[Plan ID]],Plans[#All],5,FALSE)</f>
        <v>60</v>
      </c>
    </row>
    <row r="14" spans="1:18" x14ac:dyDescent="0.15">
      <c r="A14" s="17">
        <v>5033</v>
      </c>
      <c r="B14" s="31">
        <v>3</v>
      </c>
      <c r="C14" s="18" t="s">
        <v>103</v>
      </c>
      <c r="D14" s="32" t="s">
        <v>42</v>
      </c>
      <c r="E14" s="19" t="str">
        <f>VLOOKUP(Customers[[#This Row],[Plan ID]],Plans[#All],2,FALSE)</f>
        <v>Unlimited</v>
      </c>
      <c r="F14" s="18">
        <f>VLOOKUP(Customers[[#This Row],[Plan ID]],Plans[#All],3,FALSE)</f>
        <v>5</v>
      </c>
      <c r="G14" s="33" t="s">
        <v>106</v>
      </c>
      <c r="H14" s="34">
        <f>VLOOKUP(Customers[[#This Row],[Plan ID]],Plans[#All],5,FALSE)</f>
        <v>325</v>
      </c>
    </row>
    <row r="15" spans="1:18" x14ac:dyDescent="0.15">
      <c r="A15" s="17">
        <v>5037</v>
      </c>
      <c r="B15" s="31">
        <v>1</v>
      </c>
      <c r="C15" s="18" t="s">
        <v>102</v>
      </c>
      <c r="D15" s="32" t="s">
        <v>41</v>
      </c>
      <c r="E15" s="19" t="str">
        <f>VLOOKUP(Customers[[#This Row],[Plan ID]],Plans[#All],2,FALSE)</f>
        <v>Unlimited</v>
      </c>
      <c r="F15" s="18">
        <f>VLOOKUP(Customers[[#This Row],[Plan ID]],Plans[#All],3,FALSE)</f>
        <v>2</v>
      </c>
      <c r="G15" s="33" t="s">
        <v>106</v>
      </c>
      <c r="H15" s="34">
        <f>VLOOKUP(Customers[[#This Row],[Plan ID]],Plans[#All],5,FALSE)</f>
        <v>130</v>
      </c>
    </row>
    <row r="16" spans="1:18" x14ac:dyDescent="0.15">
      <c r="A16" s="17">
        <v>5039</v>
      </c>
      <c r="B16" s="31">
        <v>1</v>
      </c>
      <c r="C16" s="18" t="s">
        <v>103</v>
      </c>
      <c r="D16" s="32" t="s">
        <v>43</v>
      </c>
      <c r="E16" s="19" t="str">
        <f>VLOOKUP(Customers[[#This Row],[Plan ID]],Plans[#All],2,FALSE)</f>
        <v>Basic</v>
      </c>
      <c r="F16" s="18">
        <f>VLOOKUP(Customers[[#This Row],[Plan ID]],Plans[#All],3,FALSE)</f>
        <v>4</v>
      </c>
      <c r="G16" s="33" t="s">
        <v>106</v>
      </c>
      <c r="H16" s="34">
        <f>VLOOKUP(Customers[[#This Row],[Plan ID]],Plans[#All],5,FALSE)</f>
        <v>120</v>
      </c>
    </row>
    <row r="17" spans="1:8" x14ac:dyDescent="0.15">
      <c r="A17" s="17">
        <v>5102</v>
      </c>
      <c r="B17" s="31">
        <v>3</v>
      </c>
      <c r="C17" s="18" t="s">
        <v>105</v>
      </c>
      <c r="D17" s="32" t="s">
        <v>35</v>
      </c>
      <c r="E17" s="19" t="str">
        <f>VLOOKUP(Customers[[#This Row],[Plan ID]],Plans[#All],2,FALSE)</f>
        <v>Family</v>
      </c>
      <c r="F17" s="18">
        <f>VLOOKUP(Customers[[#This Row],[Plan ID]],Plans[#All],3,FALSE)</f>
        <v>3</v>
      </c>
      <c r="G17" s="33" t="s">
        <v>108</v>
      </c>
      <c r="H17" s="34">
        <f>VLOOKUP(Customers[[#This Row],[Plan ID]],Plans[#All],5,FALSE)</f>
        <v>120</v>
      </c>
    </row>
    <row r="18" spans="1:8" x14ac:dyDescent="0.15">
      <c r="A18" s="17">
        <v>5104</v>
      </c>
      <c r="B18" s="31">
        <v>2</v>
      </c>
      <c r="C18" s="18" t="s">
        <v>101</v>
      </c>
      <c r="D18" s="32" t="s">
        <v>39</v>
      </c>
      <c r="E18" s="19" t="str">
        <f>VLOOKUP(Customers[[#This Row],[Plan ID]],Plans[#All],2,FALSE)</f>
        <v>Single</v>
      </c>
      <c r="F18" s="18">
        <f>VLOOKUP(Customers[[#This Row],[Plan ID]],Plans[#All],3,FALSE)</f>
        <v>1</v>
      </c>
      <c r="G18" s="33" t="s">
        <v>107</v>
      </c>
      <c r="H18" s="34">
        <f>VLOOKUP(Customers[[#This Row],[Plan ID]],Plans[#All],5,FALSE)</f>
        <v>45</v>
      </c>
    </row>
    <row r="19" spans="1:8" x14ac:dyDescent="0.15">
      <c r="A19" s="17">
        <v>5106</v>
      </c>
      <c r="B19" s="31">
        <v>4</v>
      </c>
      <c r="C19" s="18" t="s">
        <v>104</v>
      </c>
      <c r="D19" s="32" t="s">
        <v>42</v>
      </c>
      <c r="E19" s="19" t="str">
        <f>VLOOKUP(Customers[[#This Row],[Plan ID]],Plans[#All],2,FALSE)</f>
        <v>Unlimited</v>
      </c>
      <c r="F19" s="18">
        <f>VLOOKUP(Customers[[#This Row],[Plan ID]],Plans[#All],3,FALSE)</f>
        <v>5</v>
      </c>
      <c r="G19" s="33" t="s">
        <v>106</v>
      </c>
      <c r="H19" s="34">
        <f>VLOOKUP(Customers[[#This Row],[Plan ID]],Plans[#All],5,FALSE)</f>
        <v>325</v>
      </c>
    </row>
    <row r="20" spans="1:8" x14ac:dyDescent="0.15">
      <c r="A20" s="17">
        <v>5108</v>
      </c>
      <c r="B20" s="31">
        <v>6</v>
      </c>
      <c r="C20" s="18" t="s">
        <v>101</v>
      </c>
      <c r="D20" s="32" t="s">
        <v>41</v>
      </c>
      <c r="E20" s="19" t="str">
        <f>VLOOKUP(Customers[[#This Row],[Plan ID]],Plans[#All],2,FALSE)</f>
        <v>Unlimited</v>
      </c>
      <c r="F20" s="18">
        <f>VLOOKUP(Customers[[#This Row],[Plan ID]],Plans[#All],3,FALSE)</f>
        <v>2</v>
      </c>
      <c r="G20" s="33" t="s">
        <v>106</v>
      </c>
      <c r="H20" s="34">
        <f>VLOOKUP(Customers[[#This Row],[Plan ID]],Plans[#All],5,FALSE)</f>
        <v>130</v>
      </c>
    </row>
    <row r="21" spans="1:8" x14ac:dyDescent="0.15">
      <c r="A21" s="17">
        <v>5110</v>
      </c>
      <c r="B21" s="31">
        <v>6</v>
      </c>
      <c r="C21" s="18" t="s">
        <v>103</v>
      </c>
      <c r="D21" s="32" t="s">
        <v>36</v>
      </c>
      <c r="E21" s="19" t="str">
        <f>VLOOKUP(Customers[[#This Row],[Plan ID]],Plans[#All],2,FALSE)</f>
        <v>Family</v>
      </c>
      <c r="F21" s="18">
        <f>VLOOKUP(Customers[[#This Row],[Plan ID]],Plans[#All],3,FALSE)</f>
        <v>6</v>
      </c>
      <c r="G21" s="33" t="s">
        <v>108</v>
      </c>
      <c r="H21" s="34">
        <f>VLOOKUP(Customers[[#This Row],[Plan ID]],Plans[#All],5,FALSE)</f>
        <v>240</v>
      </c>
    </row>
    <row r="22" spans="1:8" x14ac:dyDescent="0.15">
      <c r="A22" s="17">
        <v>5112</v>
      </c>
      <c r="B22" s="31">
        <v>5</v>
      </c>
      <c r="C22" s="18" t="s">
        <v>105</v>
      </c>
      <c r="D22" s="32" t="s">
        <v>35</v>
      </c>
      <c r="E22" s="19" t="str">
        <f>VLOOKUP(Customers[[#This Row],[Plan ID]],Plans[#All],2,FALSE)</f>
        <v>Family</v>
      </c>
      <c r="F22" s="18">
        <f>VLOOKUP(Customers[[#This Row],[Plan ID]],Plans[#All],3,FALSE)</f>
        <v>3</v>
      </c>
      <c r="G22" s="33" t="s">
        <v>107</v>
      </c>
      <c r="H22" s="34">
        <f>VLOOKUP(Customers[[#This Row],[Plan ID]],Plans[#All],5,FALSE)</f>
        <v>120</v>
      </c>
    </row>
    <row r="23" spans="1:8" x14ac:dyDescent="0.15">
      <c r="A23" s="17">
        <v>5114</v>
      </c>
      <c r="B23" s="31">
        <v>4</v>
      </c>
      <c r="C23" s="18" t="s">
        <v>101</v>
      </c>
      <c r="D23" s="32" t="s">
        <v>43</v>
      </c>
      <c r="E23" s="19" t="str">
        <f>VLOOKUP(Customers[[#This Row],[Plan ID]],Plans[#All],2,FALSE)</f>
        <v>Basic</v>
      </c>
      <c r="F23" s="18">
        <f>VLOOKUP(Customers[[#This Row],[Plan ID]],Plans[#All],3,FALSE)</f>
        <v>4</v>
      </c>
      <c r="G23" s="33" t="s">
        <v>107</v>
      </c>
      <c r="H23" s="34">
        <f>VLOOKUP(Customers[[#This Row],[Plan ID]],Plans[#All],5,FALSE)</f>
        <v>120</v>
      </c>
    </row>
    <row r="24" spans="1:8" x14ac:dyDescent="0.15">
      <c r="A24" s="17">
        <v>5116</v>
      </c>
      <c r="B24" s="31">
        <v>3</v>
      </c>
      <c r="C24" s="18" t="s">
        <v>103</v>
      </c>
      <c r="D24" s="32" t="s">
        <v>40</v>
      </c>
      <c r="E24" s="19" t="str">
        <f>VLOOKUP(Customers[[#This Row],[Plan ID]],Plans[#All],2,FALSE)</f>
        <v>Unlimited</v>
      </c>
      <c r="F24" s="18">
        <f>VLOOKUP(Customers[[#This Row],[Plan ID]],Plans[#All],3,FALSE)</f>
        <v>1</v>
      </c>
      <c r="G24" s="33" t="s">
        <v>106</v>
      </c>
      <c r="H24" s="34">
        <f>VLOOKUP(Customers[[#This Row],[Plan ID]],Plans[#All],5,FALSE)</f>
        <v>65</v>
      </c>
    </row>
    <row r="25" spans="1:8" x14ac:dyDescent="0.15">
      <c r="A25" s="17">
        <v>5118</v>
      </c>
      <c r="B25" s="31">
        <v>2</v>
      </c>
      <c r="C25" s="18" t="s">
        <v>101</v>
      </c>
      <c r="D25" s="32" t="s">
        <v>34</v>
      </c>
      <c r="E25" s="19" t="str">
        <f>VLOOKUP(Customers[[#This Row],[Plan ID]],Plans[#All],2,FALSE)</f>
        <v>Family</v>
      </c>
      <c r="F25" s="18">
        <f>VLOOKUP(Customers[[#This Row],[Plan ID]],Plans[#All],3,FALSE)</f>
        <v>2</v>
      </c>
      <c r="G25" s="33" t="s">
        <v>106</v>
      </c>
      <c r="H25" s="34">
        <f>VLOOKUP(Customers[[#This Row],[Plan ID]],Plans[#All],5,FALSE)</f>
        <v>80</v>
      </c>
    </row>
    <row r="26" spans="1:8" x14ac:dyDescent="0.15">
      <c r="A26" s="17">
        <v>5120</v>
      </c>
      <c r="B26" s="31">
        <v>5</v>
      </c>
      <c r="C26" s="18" t="s">
        <v>105</v>
      </c>
      <c r="D26" s="32" t="s">
        <v>35</v>
      </c>
      <c r="E26" s="19" t="str">
        <f>VLOOKUP(Customers[[#This Row],[Plan ID]],Plans[#All],2,FALSE)</f>
        <v>Family</v>
      </c>
      <c r="F26" s="18">
        <f>VLOOKUP(Customers[[#This Row],[Plan ID]],Plans[#All],3,FALSE)</f>
        <v>3</v>
      </c>
      <c r="G26" s="33" t="s">
        <v>106</v>
      </c>
      <c r="H26" s="34">
        <f>VLOOKUP(Customers[[#This Row],[Plan ID]],Plans[#All],5,FALSE)</f>
        <v>120</v>
      </c>
    </row>
    <row r="27" spans="1:8" x14ac:dyDescent="0.15">
      <c r="A27" s="17">
        <v>5122</v>
      </c>
      <c r="B27" s="31">
        <v>5</v>
      </c>
      <c r="C27" s="18" t="s">
        <v>103</v>
      </c>
      <c r="D27" s="32" t="s">
        <v>36</v>
      </c>
      <c r="E27" s="19" t="str">
        <f>VLOOKUP(Customers[[#This Row],[Plan ID]],Plans[#All],2,FALSE)</f>
        <v>Family</v>
      </c>
      <c r="F27" s="18">
        <f>VLOOKUP(Customers[[#This Row],[Plan ID]],Plans[#All],3,FALSE)</f>
        <v>6</v>
      </c>
      <c r="G27" s="33" t="s">
        <v>106</v>
      </c>
      <c r="H27" s="34">
        <f>VLOOKUP(Customers[[#This Row],[Plan ID]],Plans[#All],5,FALSE)</f>
        <v>240</v>
      </c>
    </row>
    <row r="28" spans="1:8" x14ac:dyDescent="0.15">
      <c r="A28" s="18">
        <v>5128</v>
      </c>
      <c r="B28" s="31">
        <v>6</v>
      </c>
      <c r="C28" s="18" t="s">
        <v>104</v>
      </c>
      <c r="D28" s="32" t="s">
        <v>38</v>
      </c>
      <c r="E28" s="19" t="str">
        <f>VLOOKUP(Customers[[#This Row],[Plan ID]],Plans[#All],2,FALSE)</f>
        <v>International</v>
      </c>
      <c r="F28" s="18">
        <f>VLOOKUP(Customers[[#This Row],[Plan ID]],Plans[#All],3,FALSE)</f>
        <v>2</v>
      </c>
      <c r="G28" s="33" t="s">
        <v>107</v>
      </c>
      <c r="H28" s="34">
        <f>VLOOKUP(Customers[[#This Row],[Plan ID]],Plans[#All],5,FALSE)</f>
        <v>120</v>
      </c>
    </row>
    <row r="29" spans="1:8" x14ac:dyDescent="0.15">
      <c r="A29" s="18">
        <v>5201</v>
      </c>
      <c r="B29" s="31">
        <v>2</v>
      </c>
      <c r="C29" s="18" t="s">
        <v>102</v>
      </c>
      <c r="D29" s="32" t="s">
        <v>35</v>
      </c>
      <c r="E29" s="19" t="str">
        <f>VLOOKUP(Customers[[#This Row],[Plan ID]],Plans[#All],2,FALSE)</f>
        <v>Family</v>
      </c>
      <c r="F29" s="18">
        <f>VLOOKUP(Customers[[#This Row],[Plan ID]],Plans[#All],3,FALSE)</f>
        <v>3</v>
      </c>
      <c r="G29" s="33" t="s">
        <v>106</v>
      </c>
      <c r="H29" s="34">
        <f>VLOOKUP(Customers[[#This Row],[Plan ID]],Plans[#All],5,FALSE)</f>
        <v>120</v>
      </c>
    </row>
    <row r="30" spans="1:8" x14ac:dyDescent="0.15">
      <c r="A30" s="18">
        <v>5207</v>
      </c>
      <c r="B30" s="31">
        <v>1</v>
      </c>
      <c r="C30" s="18" t="s">
        <v>105</v>
      </c>
      <c r="D30" s="32" t="s">
        <v>41</v>
      </c>
      <c r="E30" s="19" t="str">
        <f>VLOOKUP(Customers[[#This Row],[Plan ID]],Plans[#All],2,FALSE)</f>
        <v>Unlimited</v>
      </c>
      <c r="F30" s="18">
        <f>VLOOKUP(Customers[[#This Row],[Plan ID]],Plans[#All],3,FALSE)</f>
        <v>2</v>
      </c>
      <c r="G30" s="33" t="s">
        <v>108</v>
      </c>
      <c r="H30" s="34">
        <f>VLOOKUP(Customers[[#This Row],[Plan ID]],Plans[#All],5,FALSE)</f>
        <v>130</v>
      </c>
    </row>
    <row r="31" spans="1:8" x14ac:dyDescent="0.15">
      <c r="A31" s="18">
        <v>5208</v>
      </c>
      <c r="B31" s="31">
        <v>4</v>
      </c>
      <c r="C31" s="18" t="s">
        <v>103</v>
      </c>
      <c r="D31" s="32" t="s">
        <v>41</v>
      </c>
      <c r="E31" s="19" t="str">
        <f>VLOOKUP(Customers[[#This Row],[Plan ID]],Plans[#All],2,FALSE)</f>
        <v>Unlimited</v>
      </c>
      <c r="F31" s="18">
        <f>VLOOKUP(Customers[[#This Row],[Plan ID]],Plans[#All],3,FALSE)</f>
        <v>2</v>
      </c>
      <c r="G31" s="33" t="s">
        <v>106</v>
      </c>
      <c r="H31" s="34">
        <f>VLOOKUP(Customers[[#This Row],[Plan ID]],Plans[#All],5,FALSE)</f>
        <v>130</v>
      </c>
    </row>
  </sheetData>
  <mergeCells count="2">
    <mergeCell ref="A1:H1"/>
    <mergeCell ref="A3:H3"/>
  </mergeCells>
  <dataValidations count="1">
    <dataValidation allowBlank="1" error="pavI8MeUFtEyxX2I4tky460b2c40-a95e-4ce4-823b-02c6c593e1c1" sqref="A1:R31" xr:uid="{00000000-0002-0000-0200-000000000000}"/>
  </dataValidations>
  <pageMargins left="0.7" right="0.7" top="0.75" bottom="0.75" header="0.3" footer="0.3"/>
  <drawing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7"/>
  <sheetViews>
    <sheetView workbookViewId="0">
      <selection activeCell="L1" sqref="L1"/>
    </sheetView>
  </sheetViews>
  <sheetFormatPr baseColWidth="10" defaultColWidth="8.83203125" defaultRowHeight="14" x14ac:dyDescent="0.15"/>
  <cols>
    <col min="1" max="1" width="11.1640625" bestFit="1" customWidth="1"/>
    <col min="2" max="2" width="12.5" bestFit="1" customWidth="1"/>
    <col min="3" max="3" width="12.83203125" bestFit="1" customWidth="1"/>
    <col min="4" max="4" width="4.33203125" customWidth="1"/>
    <col min="5" max="5" width="8.83203125" customWidth="1"/>
    <col min="6" max="6" width="4.33203125" customWidth="1"/>
    <col min="7" max="7" width="12.83203125" bestFit="1" customWidth="1"/>
    <col min="8" max="8" width="19" bestFit="1" customWidth="1"/>
  </cols>
  <sheetData>
    <row r="1" spans="1:10" ht="51.75" customHeight="1" x14ac:dyDescent="0.15">
      <c r="A1" s="45"/>
      <c r="B1" s="45"/>
      <c r="C1" s="45"/>
    </row>
    <row r="2" spans="1:10" ht="12" customHeight="1" x14ac:dyDescent="0.15"/>
    <row r="3" spans="1:10" ht="21" x14ac:dyDescent="0.15">
      <c r="A3" s="43" t="s">
        <v>75</v>
      </c>
      <c r="B3" s="43"/>
      <c r="C3" s="43"/>
      <c r="G3" s="46" t="s">
        <v>51</v>
      </c>
      <c r="H3" s="46"/>
      <c r="I3" s="46"/>
      <c r="J3" s="46"/>
    </row>
    <row r="4" spans="1:10" x14ac:dyDescent="0.15">
      <c r="A4" s="26" t="s">
        <v>48</v>
      </c>
      <c r="B4" s="26" t="s">
        <v>49</v>
      </c>
      <c r="C4" s="26" t="s">
        <v>76</v>
      </c>
      <c r="E4" s="27" t="s">
        <v>50</v>
      </c>
      <c r="G4" s="26" t="s">
        <v>82</v>
      </c>
      <c r="H4" s="26" t="s">
        <v>77</v>
      </c>
      <c r="I4" s="26" t="s">
        <v>78</v>
      </c>
      <c r="J4" s="26" t="s">
        <v>79</v>
      </c>
    </row>
    <row r="5" spans="1:10" x14ac:dyDescent="0.15">
      <c r="A5" s="17">
        <v>5118</v>
      </c>
      <c r="B5" s="17" t="s">
        <v>72</v>
      </c>
      <c r="C5" s="17">
        <v>1</v>
      </c>
      <c r="E5" s="28">
        <v>2</v>
      </c>
      <c r="G5" t="s">
        <v>80</v>
      </c>
      <c r="H5" t="s">
        <v>81</v>
      </c>
      <c r="I5" t="s">
        <v>91</v>
      </c>
      <c r="J5" s="30">
        <v>6709</v>
      </c>
    </row>
    <row r="6" spans="1:10" x14ac:dyDescent="0.15">
      <c r="A6" s="17">
        <v>5015</v>
      </c>
      <c r="B6" s="17" t="s">
        <v>52</v>
      </c>
      <c r="C6" s="17">
        <v>2</v>
      </c>
      <c r="E6" s="29">
        <v>4</v>
      </c>
      <c r="I6" t="s">
        <v>86</v>
      </c>
      <c r="J6" s="30">
        <v>5928</v>
      </c>
    </row>
    <row r="7" spans="1:10" x14ac:dyDescent="0.15">
      <c r="A7" s="17">
        <v>5102</v>
      </c>
      <c r="B7" s="17" t="s">
        <v>64</v>
      </c>
      <c r="C7" s="17">
        <v>3</v>
      </c>
      <c r="E7" s="28">
        <v>6</v>
      </c>
      <c r="H7" t="s">
        <v>83</v>
      </c>
      <c r="I7" t="s">
        <v>92</v>
      </c>
      <c r="J7" s="30">
        <v>1046</v>
      </c>
    </row>
    <row r="8" spans="1:10" x14ac:dyDescent="0.15">
      <c r="A8" s="17">
        <v>5010</v>
      </c>
      <c r="B8" s="17" t="s">
        <v>53</v>
      </c>
      <c r="C8" s="17">
        <v>0</v>
      </c>
      <c r="E8" s="29">
        <v>8</v>
      </c>
      <c r="G8" t="s">
        <v>84</v>
      </c>
      <c r="H8" t="s">
        <v>93</v>
      </c>
      <c r="I8" t="s">
        <v>85</v>
      </c>
      <c r="J8" s="30">
        <v>2188</v>
      </c>
    </row>
    <row r="9" spans="1:10" x14ac:dyDescent="0.15">
      <c r="A9" s="17">
        <v>5104</v>
      </c>
      <c r="B9" s="17" t="s">
        <v>65</v>
      </c>
      <c r="C9" s="17">
        <v>5</v>
      </c>
      <c r="I9" t="s">
        <v>86</v>
      </c>
      <c r="J9" s="30">
        <v>3075</v>
      </c>
    </row>
    <row r="10" spans="1:10" x14ac:dyDescent="0.15">
      <c r="A10" s="17">
        <v>5031</v>
      </c>
      <c r="B10" s="17" t="s">
        <v>60</v>
      </c>
      <c r="C10" s="17">
        <v>6</v>
      </c>
      <c r="H10" t="s">
        <v>87</v>
      </c>
      <c r="I10" t="s">
        <v>86</v>
      </c>
      <c r="J10" s="30">
        <v>4210</v>
      </c>
    </row>
    <row r="11" spans="1:10" x14ac:dyDescent="0.15">
      <c r="A11" s="17">
        <v>5023</v>
      </c>
      <c r="B11" s="17" t="s">
        <v>56</v>
      </c>
      <c r="C11" s="17">
        <v>5</v>
      </c>
      <c r="I11" t="s">
        <v>91</v>
      </c>
      <c r="J11" s="30">
        <v>2150</v>
      </c>
    </row>
    <row r="12" spans="1:10" x14ac:dyDescent="0.15">
      <c r="A12" s="17">
        <v>5108</v>
      </c>
      <c r="B12" s="17" t="s">
        <v>67</v>
      </c>
      <c r="C12" s="17">
        <v>0</v>
      </c>
      <c r="G12" t="s">
        <v>88</v>
      </c>
      <c r="H12" t="s">
        <v>89</v>
      </c>
      <c r="I12" t="s">
        <v>94</v>
      </c>
      <c r="J12" s="30">
        <v>2568</v>
      </c>
    </row>
    <row r="13" spans="1:10" x14ac:dyDescent="0.15">
      <c r="A13" s="17">
        <v>5019</v>
      </c>
      <c r="B13" s="17" t="s">
        <v>54</v>
      </c>
      <c r="C13" s="17">
        <v>2</v>
      </c>
      <c r="I13" t="s">
        <v>95</v>
      </c>
      <c r="J13" s="30">
        <v>1205</v>
      </c>
    </row>
    <row r="14" spans="1:10" x14ac:dyDescent="0.15">
      <c r="A14" s="17">
        <v>5120</v>
      </c>
      <c r="B14" s="17" t="s">
        <v>73</v>
      </c>
      <c r="C14" s="17">
        <v>7</v>
      </c>
      <c r="H14" t="s">
        <v>90</v>
      </c>
      <c r="I14" t="s">
        <v>86</v>
      </c>
      <c r="J14" s="30">
        <v>2677</v>
      </c>
    </row>
    <row r="15" spans="1:10" x14ac:dyDescent="0.15">
      <c r="A15" s="17">
        <v>5110</v>
      </c>
      <c r="B15" s="17" t="s">
        <v>68</v>
      </c>
      <c r="C15" s="17">
        <v>10</v>
      </c>
      <c r="I15" t="s">
        <v>96</v>
      </c>
      <c r="J15" s="30">
        <v>1345</v>
      </c>
    </row>
    <row r="16" spans="1:10" x14ac:dyDescent="0.15">
      <c r="A16" s="17">
        <v>5020</v>
      </c>
      <c r="B16" s="17" t="s">
        <v>55</v>
      </c>
      <c r="C16" s="17">
        <v>3</v>
      </c>
    </row>
    <row r="17" spans="1:3" x14ac:dyDescent="0.15">
      <c r="A17" s="17">
        <v>5122</v>
      </c>
      <c r="B17" s="17" t="s">
        <v>74</v>
      </c>
      <c r="C17" s="17">
        <v>2</v>
      </c>
    </row>
    <row r="18" spans="1:3" x14ac:dyDescent="0.15">
      <c r="A18" s="17">
        <v>5112</v>
      </c>
      <c r="B18" s="17" t="s">
        <v>69</v>
      </c>
      <c r="C18" s="17">
        <v>0</v>
      </c>
    </row>
    <row r="19" spans="1:3" x14ac:dyDescent="0.15">
      <c r="A19" s="17">
        <v>5106</v>
      </c>
      <c r="B19" s="17" t="s">
        <v>66</v>
      </c>
      <c r="C19" s="17">
        <v>1</v>
      </c>
    </row>
    <row r="20" spans="1:3" x14ac:dyDescent="0.15">
      <c r="A20" s="17">
        <v>5029</v>
      </c>
      <c r="B20" s="17" t="s">
        <v>59</v>
      </c>
      <c r="C20" s="17">
        <v>1</v>
      </c>
    </row>
    <row r="21" spans="1:3" x14ac:dyDescent="0.15">
      <c r="A21" s="17">
        <v>5025</v>
      </c>
      <c r="B21" s="17" t="s">
        <v>57</v>
      </c>
      <c r="C21" s="17">
        <v>0</v>
      </c>
    </row>
    <row r="22" spans="1:3" x14ac:dyDescent="0.15">
      <c r="A22" s="17">
        <v>5039</v>
      </c>
      <c r="B22" s="17" t="s">
        <v>62</v>
      </c>
      <c r="C22" s="17">
        <v>7</v>
      </c>
    </row>
    <row r="23" spans="1:3" x14ac:dyDescent="0.15">
      <c r="A23" s="17">
        <v>5114</v>
      </c>
      <c r="B23" s="17" t="s">
        <v>70</v>
      </c>
      <c r="C23" s="17">
        <v>0</v>
      </c>
    </row>
    <row r="24" spans="1:3" x14ac:dyDescent="0.15">
      <c r="A24" s="17">
        <v>5027</v>
      </c>
      <c r="B24" s="17" t="s">
        <v>58</v>
      </c>
      <c r="C24" s="17">
        <v>10</v>
      </c>
    </row>
    <row r="25" spans="1:3" x14ac:dyDescent="0.15">
      <c r="A25" s="17">
        <v>5037</v>
      </c>
      <c r="B25" s="17" t="s">
        <v>63</v>
      </c>
      <c r="C25" s="17">
        <v>1</v>
      </c>
    </row>
    <row r="26" spans="1:3" x14ac:dyDescent="0.15">
      <c r="A26" s="17">
        <v>5116</v>
      </c>
      <c r="B26" s="17" t="s">
        <v>71</v>
      </c>
      <c r="C26" s="17">
        <v>3</v>
      </c>
    </row>
    <row r="27" spans="1:3" x14ac:dyDescent="0.15">
      <c r="A27" s="17">
        <v>5033</v>
      </c>
      <c r="B27" s="17" t="s">
        <v>61</v>
      </c>
      <c r="C27" s="17">
        <v>0</v>
      </c>
    </row>
  </sheetData>
  <sortState ref="A30:A33">
    <sortCondition ref="A30"/>
  </sortState>
  <mergeCells count="3">
    <mergeCell ref="A3:C3"/>
    <mergeCell ref="A1:C1"/>
    <mergeCell ref="G3:J3"/>
  </mergeCells>
  <dataValidations count="1">
    <dataValidation allowBlank="1" error="pavI8MeUFtEyxX2I4tky460b2c40-a95e-4ce4-823b-02c6c593e1c1" sqref="A1:J27" xr:uid="{00000000-0002-0000-0300-000000000000}"/>
  </dataValidations>
  <pageMargins left="0.7" right="0.7" top="0.75" bottom="0.75" header="0.3" footer="0.3"/>
  <drawing r:id="rId1"/>
  <tableParts count="2">
    <tablePart r:id="rId2"/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41"/>
  <sheetViews>
    <sheetView workbookViewId="0">
      <selection activeCell="A3" sqref="A3"/>
    </sheetView>
  </sheetViews>
  <sheetFormatPr baseColWidth="10" defaultColWidth="8.83203125" defaultRowHeight="14" x14ac:dyDescent="0.15"/>
  <cols>
    <col min="1" max="1" width="13.83203125" bestFit="1" customWidth="1"/>
    <col min="2" max="2" width="14.1640625" bestFit="1" customWidth="1"/>
    <col min="3" max="3" width="13.6640625" bestFit="1" customWidth="1"/>
    <col min="4" max="4" width="15.83203125" bestFit="1" customWidth="1"/>
  </cols>
  <sheetData>
    <row r="1" spans="1:4" x14ac:dyDescent="0.15">
      <c r="A1" s="45"/>
      <c r="B1" s="45"/>
      <c r="C1" s="45"/>
      <c r="D1" s="45"/>
    </row>
    <row r="2" spans="1:4" ht="41.25" customHeight="1" x14ac:dyDescent="0.15">
      <c r="A2" s="45"/>
      <c r="B2" s="45"/>
      <c r="C2" s="45"/>
      <c r="D2" s="45"/>
    </row>
    <row r="3" spans="1:4" x14ac:dyDescent="0.15">
      <c r="A3" s="35" t="s">
        <v>114</v>
      </c>
      <c r="B3" s="37" t="s">
        <v>113</v>
      </c>
      <c r="C3" s="37" t="s">
        <v>112</v>
      </c>
      <c r="D3" s="37" t="s">
        <v>110</v>
      </c>
    </row>
    <row r="4" spans="1:4" x14ac:dyDescent="0.15">
      <c r="A4" s="10" t="s">
        <v>28</v>
      </c>
      <c r="B4" s="30">
        <v>300</v>
      </c>
      <c r="C4" s="9">
        <v>3</v>
      </c>
      <c r="D4" s="9">
        <v>10</v>
      </c>
    </row>
    <row r="5" spans="1:4" x14ac:dyDescent="0.15">
      <c r="A5" s="36" t="s">
        <v>33</v>
      </c>
      <c r="B5" s="30">
        <v>60</v>
      </c>
      <c r="C5" s="9">
        <v>1</v>
      </c>
      <c r="D5" s="9">
        <v>2</v>
      </c>
    </row>
    <row r="6" spans="1:4" x14ac:dyDescent="0.15">
      <c r="A6" s="38" t="s">
        <v>101</v>
      </c>
      <c r="B6" s="30">
        <v>60</v>
      </c>
      <c r="C6" s="9">
        <v>1</v>
      </c>
      <c r="D6" s="9">
        <v>2</v>
      </c>
    </row>
    <row r="7" spans="1:4" x14ac:dyDescent="0.15">
      <c r="A7" s="36" t="s">
        <v>43</v>
      </c>
      <c r="B7" s="30">
        <v>240</v>
      </c>
      <c r="C7" s="9">
        <v>2</v>
      </c>
      <c r="D7" s="9">
        <v>8</v>
      </c>
    </row>
    <row r="8" spans="1:4" x14ac:dyDescent="0.15">
      <c r="A8" s="38" t="s">
        <v>101</v>
      </c>
      <c r="B8" s="30">
        <v>120</v>
      </c>
      <c r="C8" s="9">
        <v>1</v>
      </c>
      <c r="D8" s="9">
        <v>4</v>
      </c>
    </row>
    <row r="9" spans="1:4" x14ac:dyDescent="0.15">
      <c r="A9" s="38" t="s">
        <v>103</v>
      </c>
      <c r="B9" s="30">
        <v>120</v>
      </c>
      <c r="C9" s="9">
        <v>1</v>
      </c>
      <c r="D9" s="9">
        <v>4</v>
      </c>
    </row>
    <row r="10" spans="1:4" x14ac:dyDescent="0.15">
      <c r="A10" s="10" t="s">
        <v>27</v>
      </c>
      <c r="B10" s="30">
        <v>1720</v>
      </c>
      <c r="C10" s="9">
        <v>11</v>
      </c>
      <c r="D10" s="9">
        <v>43</v>
      </c>
    </row>
    <row r="11" spans="1:4" x14ac:dyDescent="0.15">
      <c r="A11" s="36" t="s">
        <v>34</v>
      </c>
      <c r="B11" s="30">
        <v>160</v>
      </c>
      <c r="C11" s="9">
        <v>2</v>
      </c>
      <c r="D11" s="9">
        <v>4</v>
      </c>
    </row>
    <row r="12" spans="1:4" x14ac:dyDescent="0.15">
      <c r="A12" s="38" t="s">
        <v>101</v>
      </c>
      <c r="B12" s="30">
        <v>80</v>
      </c>
      <c r="C12" s="9">
        <v>1</v>
      </c>
      <c r="D12" s="9">
        <v>2</v>
      </c>
    </row>
    <row r="13" spans="1:4" x14ac:dyDescent="0.15">
      <c r="A13" s="38" t="s">
        <v>104</v>
      </c>
      <c r="B13" s="30">
        <v>80</v>
      </c>
      <c r="C13" s="9">
        <v>1</v>
      </c>
      <c r="D13" s="9">
        <v>2</v>
      </c>
    </row>
    <row r="14" spans="1:4" x14ac:dyDescent="0.15">
      <c r="A14" s="36" t="s">
        <v>35</v>
      </c>
      <c r="B14" s="30">
        <v>600</v>
      </c>
      <c r="C14" s="9">
        <v>5</v>
      </c>
      <c r="D14" s="9">
        <v>15</v>
      </c>
    </row>
    <row r="15" spans="1:4" x14ac:dyDescent="0.15">
      <c r="A15" s="38" t="s">
        <v>102</v>
      </c>
      <c r="B15" s="30">
        <v>120</v>
      </c>
      <c r="C15" s="9">
        <v>1</v>
      </c>
      <c r="D15" s="9">
        <v>3</v>
      </c>
    </row>
    <row r="16" spans="1:4" x14ac:dyDescent="0.15">
      <c r="A16" s="38" t="s">
        <v>105</v>
      </c>
      <c r="B16" s="30">
        <v>360</v>
      </c>
      <c r="C16" s="9">
        <v>3</v>
      </c>
      <c r="D16" s="9">
        <v>9</v>
      </c>
    </row>
    <row r="17" spans="1:4" x14ac:dyDescent="0.15">
      <c r="A17" s="38" t="s">
        <v>104</v>
      </c>
      <c r="B17" s="30">
        <v>120</v>
      </c>
      <c r="C17" s="9">
        <v>1</v>
      </c>
      <c r="D17" s="9">
        <v>3</v>
      </c>
    </row>
    <row r="18" spans="1:4" x14ac:dyDescent="0.15">
      <c r="A18" s="36" t="s">
        <v>36</v>
      </c>
      <c r="B18" s="30">
        <v>960</v>
      </c>
      <c r="C18" s="9">
        <v>4</v>
      </c>
      <c r="D18" s="9">
        <v>24</v>
      </c>
    </row>
    <row r="19" spans="1:4" x14ac:dyDescent="0.15">
      <c r="A19" s="38" t="s">
        <v>102</v>
      </c>
      <c r="B19" s="30">
        <v>240</v>
      </c>
      <c r="C19" s="9">
        <v>1</v>
      </c>
      <c r="D19" s="9">
        <v>6</v>
      </c>
    </row>
    <row r="20" spans="1:4" x14ac:dyDescent="0.15">
      <c r="A20" s="38" t="s">
        <v>103</v>
      </c>
      <c r="B20" s="30">
        <v>720</v>
      </c>
      <c r="C20" s="9">
        <v>3</v>
      </c>
      <c r="D20" s="9">
        <v>18</v>
      </c>
    </row>
    <row r="21" spans="1:4" x14ac:dyDescent="0.15">
      <c r="A21" s="10" t="s">
        <v>31</v>
      </c>
      <c r="B21" s="30">
        <v>180</v>
      </c>
      <c r="C21" s="9">
        <v>2</v>
      </c>
      <c r="D21" s="9">
        <v>3</v>
      </c>
    </row>
    <row r="22" spans="1:4" x14ac:dyDescent="0.15">
      <c r="A22" s="36" t="s">
        <v>37</v>
      </c>
      <c r="B22" s="30">
        <v>60</v>
      </c>
      <c r="C22" s="9">
        <v>1</v>
      </c>
      <c r="D22" s="9">
        <v>1</v>
      </c>
    </row>
    <row r="23" spans="1:4" x14ac:dyDescent="0.15">
      <c r="A23" s="38" t="s">
        <v>102</v>
      </c>
      <c r="B23" s="30">
        <v>60</v>
      </c>
      <c r="C23" s="9">
        <v>1</v>
      </c>
      <c r="D23" s="9">
        <v>1</v>
      </c>
    </row>
    <row r="24" spans="1:4" x14ac:dyDescent="0.15">
      <c r="A24" s="36" t="s">
        <v>38</v>
      </c>
      <c r="B24" s="30">
        <v>120</v>
      </c>
      <c r="C24" s="9">
        <v>1</v>
      </c>
      <c r="D24" s="9">
        <v>2</v>
      </c>
    </row>
    <row r="25" spans="1:4" x14ac:dyDescent="0.15">
      <c r="A25" s="38" t="s">
        <v>104</v>
      </c>
      <c r="B25" s="30">
        <v>120</v>
      </c>
      <c r="C25" s="9">
        <v>1</v>
      </c>
      <c r="D25" s="9">
        <v>2</v>
      </c>
    </row>
    <row r="26" spans="1:4" x14ac:dyDescent="0.15">
      <c r="A26" s="10" t="s">
        <v>30</v>
      </c>
      <c r="B26" s="30">
        <v>90</v>
      </c>
      <c r="C26" s="9">
        <v>2</v>
      </c>
      <c r="D26" s="9">
        <v>2</v>
      </c>
    </row>
    <row r="27" spans="1:4" x14ac:dyDescent="0.15">
      <c r="A27" s="36" t="s">
        <v>39</v>
      </c>
      <c r="B27" s="30">
        <v>90</v>
      </c>
      <c r="C27" s="9">
        <v>2</v>
      </c>
      <c r="D27" s="9">
        <v>2</v>
      </c>
    </row>
    <row r="28" spans="1:4" x14ac:dyDescent="0.15">
      <c r="A28" s="38" t="s">
        <v>101</v>
      </c>
      <c r="B28" s="30">
        <v>45</v>
      </c>
      <c r="C28" s="9">
        <v>1</v>
      </c>
      <c r="D28" s="9">
        <v>1</v>
      </c>
    </row>
    <row r="29" spans="1:4" x14ac:dyDescent="0.15">
      <c r="A29" s="38" t="s">
        <v>105</v>
      </c>
      <c r="B29" s="30">
        <v>45</v>
      </c>
      <c r="C29" s="9">
        <v>1</v>
      </c>
      <c r="D29" s="9">
        <v>1</v>
      </c>
    </row>
    <row r="30" spans="1:4" x14ac:dyDescent="0.15">
      <c r="A30" s="10" t="s">
        <v>29</v>
      </c>
      <c r="B30" s="30">
        <v>1495</v>
      </c>
      <c r="C30" s="9">
        <v>9</v>
      </c>
      <c r="D30" s="9">
        <v>23</v>
      </c>
    </row>
    <row r="31" spans="1:4" x14ac:dyDescent="0.15">
      <c r="A31" s="36" t="s">
        <v>40</v>
      </c>
      <c r="B31" s="30">
        <v>65</v>
      </c>
      <c r="C31" s="9">
        <v>1</v>
      </c>
      <c r="D31" s="9">
        <v>1</v>
      </c>
    </row>
    <row r="32" spans="1:4" x14ac:dyDescent="0.15">
      <c r="A32" s="38" t="s">
        <v>103</v>
      </c>
      <c r="B32" s="30">
        <v>65</v>
      </c>
      <c r="C32" s="9">
        <v>1</v>
      </c>
      <c r="D32" s="9">
        <v>1</v>
      </c>
    </row>
    <row r="33" spans="1:4" x14ac:dyDescent="0.15">
      <c r="A33" s="36" t="s">
        <v>41</v>
      </c>
      <c r="B33" s="30">
        <v>780</v>
      </c>
      <c r="C33" s="9">
        <v>6</v>
      </c>
      <c r="D33" s="9">
        <v>12</v>
      </c>
    </row>
    <row r="34" spans="1:4" x14ac:dyDescent="0.15">
      <c r="A34" s="38" t="s">
        <v>101</v>
      </c>
      <c r="B34" s="30">
        <v>390</v>
      </c>
      <c r="C34" s="9">
        <v>3</v>
      </c>
      <c r="D34" s="9">
        <v>6</v>
      </c>
    </row>
    <row r="35" spans="1:4" x14ac:dyDescent="0.15">
      <c r="A35" s="38" t="s">
        <v>102</v>
      </c>
      <c r="B35" s="30">
        <v>130</v>
      </c>
      <c r="C35" s="9">
        <v>1</v>
      </c>
      <c r="D35" s="9">
        <v>2</v>
      </c>
    </row>
    <row r="36" spans="1:4" x14ac:dyDescent="0.15">
      <c r="A36" s="38" t="s">
        <v>105</v>
      </c>
      <c r="B36" s="30">
        <v>130</v>
      </c>
      <c r="C36" s="9">
        <v>1</v>
      </c>
      <c r="D36" s="9">
        <v>2</v>
      </c>
    </row>
    <row r="37" spans="1:4" x14ac:dyDescent="0.15">
      <c r="A37" s="38" t="s">
        <v>103</v>
      </c>
      <c r="B37" s="30">
        <v>130</v>
      </c>
      <c r="C37" s="9">
        <v>1</v>
      </c>
      <c r="D37" s="9">
        <v>2</v>
      </c>
    </row>
    <row r="38" spans="1:4" x14ac:dyDescent="0.15">
      <c r="A38" s="36" t="s">
        <v>42</v>
      </c>
      <c r="B38" s="30">
        <v>650</v>
      </c>
      <c r="C38" s="9">
        <v>2</v>
      </c>
      <c r="D38" s="9">
        <v>10</v>
      </c>
    </row>
    <row r="39" spans="1:4" x14ac:dyDescent="0.15">
      <c r="A39" s="38" t="s">
        <v>104</v>
      </c>
      <c r="B39" s="30">
        <v>325</v>
      </c>
      <c r="C39" s="9">
        <v>1</v>
      </c>
      <c r="D39" s="9">
        <v>5</v>
      </c>
    </row>
    <row r="40" spans="1:4" x14ac:dyDescent="0.15">
      <c r="A40" s="38" t="s">
        <v>103</v>
      </c>
      <c r="B40" s="30">
        <v>325</v>
      </c>
      <c r="C40" s="9">
        <v>1</v>
      </c>
      <c r="D40" s="9">
        <v>5</v>
      </c>
    </row>
    <row r="41" spans="1:4" x14ac:dyDescent="0.15">
      <c r="A41" s="10" t="s">
        <v>4</v>
      </c>
      <c r="B41" s="30">
        <v>3785</v>
      </c>
      <c r="C41" s="9">
        <v>27</v>
      </c>
      <c r="D41" s="9">
        <v>81</v>
      </c>
    </row>
  </sheetData>
  <mergeCells count="1">
    <mergeCell ref="A1:D2"/>
  </mergeCells>
  <dataValidations count="1">
    <dataValidation allowBlank="1" error="pavI8MeUFtEyxX2I4tky460b2c40-a95e-4ce4-823b-02c6c593e1c1" sqref="A1:D41" xr:uid="{00000000-0002-0000-0400-000000000000}"/>
  </dataValidations>
  <pageMargins left="0.7" right="0.7" top="0.75" bottom="0.75" header="0.3" footer="0.3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7"/>
  <sheetViews>
    <sheetView workbookViewId="0">
      <selection activeCell="E1" sqref="E1"/>
    </sheetView>
  </sheetViews>
  <sheetFormatPr baseColWidth="10" defaultColWidth="8.83203125" defaultRowHeight="14" x14ac:dyDescent="0.15"/>
  <cols>
    <col min="1" max="1" width="14.5" bestFit="1" customWidth="1"/>
    <col min="2" max="3" width="13.6640625" customWidth="1"/>
    <col min="4" max="4" width="16.5" bestFit="1" customWidth="1"/>
  </cols>
  <sheetData>
    <row r="1" spans="1:3" x14ac:dyDescent="0.15">
      <c r="A1" s="11" t="s">
        <v>18</v>
      </c>
      <c r="B1" t="s">
        <v>116</v>
      </c>
      <c r="C1" t="s">
        <v>115</v>
      </c>
    </row>
    <row r="2" spans="1:3" x14ac:dyDescent="0.15">
      <c r="A2" s="10" t="s">
        <v>28</v>
      </c>
      <c r="B2" s="30">
        <v>20430</v>
      </c>
      <c r="C2" s="30">
        <v>20280</v>
      </c>
    </row>
    <row r="3" spans="1:3" x14ac:dyDescent="0.15">
      <c r="A3" s="10" t="s">
        <v>27</v>
      </c>
      <c r="B3" s="30">
        <v>31280</v>
      </c>
      <c r="C3" s="30">
        <v>29250</v>
      </c>
    </row>
    <row r="4" spans="1:3" x14ac:dyDescent="0.15">
      <c r="A4" s="10" t="s">
        <v>31</v>
      </c>
      <c r="B4" s="30">
        <v>5400</v>
      </c>
      <c r="C4" s="30">
        <v>5700</v>
      </c>
    </row>
    <row r="5" spans="1:3" x14ac:dyDescent="0.15">
      <c r="A5" s="10" t="s">
        <v>30</v>
      </c>
      <c r="B5" s="30">
        <v>2610</v>
      </c>
      <c r="C5" s="30">
        <v>3735</v>
      </c>
    </row>
    <row r="6" spans="1:3" x14ac:dyDescent="0.15">
      <c r="A6" s="10" t="s">
        <v>29</v>
      </c>
      <c r="B6" s="30">
        <v>25935</v>
      </c>
      <c r="C6" s="30">
        <v>26455</v>
      </c>
    </row>
    <row r="7" spans="1:3" x14ac:dyDescent="0.15">
      <c r="A7" s="10" t="s">
        <v>4</v>
      </c>
      <c r="B7" s="30">
        <v>85655</v>
      </c>
      <c r="C7" s="30">
        <v>85420</v>
      </c>
    </row>
  </sheetData>
  <dataValidations count="1">
    <dataValidation allowBlank="1" error="pavI8MeUFtEyxX2I4tky460b2c40-a95e-4ce4-823b-02c6c593e1c1" sqref="A1:C7" xr:uid="{00000000-0002-0000-0500-000000000000}"/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W7"/>
  <sheetViews>
    <sheetView workbookViewId="0">
      <selection activeCell="X1" sqref="X1"/>
    </sheetView>
  </sheetViews>
  <sheetFormatPr baseColWidth="10" defaultColWidth="8.83203125" defaultRowHeight="14" x14ac:dyDescent="0.15"/>
  <cols>
    <col min="1" max="1" width="15.6640625" bestFit="1" customWidth="1"/>
    <col min="2" max="2" width="15.83203125" bestFit="1" customWidth="1"/>
    <col min="3" max="3" width="5.5" bestFit="1" customWidth="1"/>
    <col min="4" max="4" width="10.5" bestFit="1" customWidth="1"/>
    <col min="5" max="5" width="9" bestFit="1" customWidth="1"/>
    <col min="6" max="9" width="5.5" bestFit="1" customWidth="1"/>
    <col min="10" max="10" width="11.83203125" bestFit="1" customWidth="1"/>
    <col min="11" max="11" width="14.5" bestFit="1" customWidth="1"/>
    <col min="12" max="12" width="5.5" bestFit="1" customWidth="1"/>
    <col min="13" max="13" width="17.5" bestFit="1" customWidth="1"/>
    <col min="14" max="14" width="8.5" bestFit="1" customWidth="1"/>
    <col min="15" max="15" width="4.5" bestFit="1" customWidth="1"/>
    <col min="16" max="16" width="11.33203125" bestFit="1" customWidth="1"/>
    <col min="17" max="17" width="11.6640625" bestFit="1" customWidth="1"/>
    <col min="18" max="21" width="5.5" bestFit="1" customWidth="1"/>
    <col min="22" max="22" width="14.6640625" bestFit="1" customWidth="1"/>
    <col min="23" max="23" width="11.33203125" bestFit="1" customWidth="1"/>
  </cols>
  <sheetData>
    <row r="1" spans="1:23" x14ac:dyDescent="0.15">
      <c r="A1" s="11" t="s">
        <v>111</v>
      </c>
      <c r="B1" s="11" t="s">
        <v>17</v>
      </c>
    </row>
    <row r="2" spans="1:23" x14ac:dyDescent="0.15">
      <c r="B2" t="s">
        <v>28</v>
      </c>
      <c r="D2" t="s">
        <v>119</v>
      </c>
      <c r="E2" t="s">
        <v>27</v>
      </c>
      <c r="J2" t="s">
        <v>120</v>
      </c>
      <c r="K2" t="s">
        <v>31</v>
      </c>
      <c r="M2" t="s">
        <v>121</v>
      </c>
      <c r="N2" t="s">
        <v>30</v>
      </c>
      <c r="P2" t="s">
        <v>122</v>
      </c>
      <c r="Q2" t="s">
        <v>29</v>
      </c>
      <c r="V2" t="s">
        <v>123</v>
      </c>
      <c r="W2" t="s">
        <v>4</v>
      </c>
    </row>
    <row r="3" spans="1:23" x14ac:dyDescent="0.15">
      <c r="A3" s="11" t="s">
        <v>18</v>
      </c>
      <c r="B3" t="s">
        <v>101</v>
      </c>
      <c r="C3" t="s">
        <v>103</v>
      </c>
      <c r="E3" t="s">
        <v>101</v>
      </c>
      <c r="F3" t="s">
        <v>102</v>
      </c>
      <c r="G3" t="s">
        <v>105</v>
      </c>
      <c r="H3" t="s">
        <v>104</v>
      </c>
      <c r="I3" t="s">
        <v>103</v>
      </c>
      <c r="K3" t="s">
        <v>102</v>
      </c>
      <c r="L3" t="s">
        <v>104</v>
      </c>
      <c r="N3" t="s">
        <v>101</v>
      </c>
      <c r="O3" t="s">
        <v>105</v>
      </c>
      <c r="Q3" t="s">
        <v>101</v>
      </c>
      <c r="R3" t="s">
        <v>102</v>
      </c>
      <c r="S3" t="s">
        <v>105</v>
      </c>
      <c r="T3" t="s">
        <v>104</v>
      </c>
      <c r="U3" t="s">
        <v>103</v>
      </c>
    </row>
    <row r="4" spans="1:23" x14ac:dyDescent="0.15">
      <c r="A4" s="10" t="s">
        <v>108</v>
      </c>
      <c r="B4" s="30"/>
      <c r="C4" s="30"/>
      <c r="D4" s="30"/>
      <c r="E4" s="30"/>
      <c r="F4" s="30">
        <v>240</v>
      </c>
      <c r="G4" s="30">
        <v>120</v>
      </c>
      <c r="H4" s="30"/>
      <c r="I4" s="30">
        <v>240</v>
      </c>
      <c r="J4" s="30">
        <v>600</v>
      </c>
      <c r="K4" s="30">
        <v>60</v>
      </c>
      <c r="L4" s="30"/>
      <c r="M4" s="30">
        <v>60</v>
      </c>
      <c r="N4" s="30"/>
      <c r="O4" s="30"/>
      <c r="P4" s="30"/>
      <c r="Q4" s="30"/>
      <c r="R4" s="30"/>
      <c r="S4" s="30">
        <v>130</v>
      </c>
      <c r="T4" s="30"/>
      <c r="U4" s="30"/>
      <c r="V4" s="30">
        <v>130</v>
      </c>
      <c r="W4" s="30">
        <v>790</v>
      </c>
    </row>
    <row r="5" spans="1:23" x14ac:dyDescent="0.15">
      <c r="A5" s="10" t="s">
        <v>106</v>
      </c>
      <c r="B5" s="30">
        <v>60</v>
      </c>
      <c r="C5" s="30">
        <v>120</v>
      </c>
      <c r="D5" s="30">
        <v>180</v>
      </c>
      <c r="E5" s="30">
        <v>80</v>
      </c>
      <c r="F5" s="30">
        <v>120</v>
      </c>
      <c r="G5" s="30">
        <v>120</v>
      </c>
      <c r="H5" s="30">
        <v>120</v>
      </c>
      <c r="I5" s="30">
        <v>480</v>
      </c>
      <c r="J5" s="30">
        <v>920</v>
      </c>
      <c r="K5" s="30"/>
      <c r="L5" s="30"/>
      <c r="M5" s="30"/>
      <c r="N5" s="30"/>
      <c r="O5" s="30">
        <v>45</v>
      </c>
      <c r="P5" s="30">
        <v>45</v>
      </c>
      <c r="Q5" s="30">
        <v>260</v>
      </c>
      <c r="R5" s="30">
        <v>130</v>
      </c>
      <c r="S5" s="30"/>
      <c r="T5" s="30">
        <v>325</v>
      </c>
      <c r="U5" s="30">
        <v>520</v>
      </c>
      <c r="V5" s="30">
        <v>1235</v>
      </c>
      <c r="W5" s="30">
        <v>2380</v>
      </c>
    </row>
    <row r="6" spans="1:23" x14ac:dyDescent="0.15">
      <c r="A6" s="10" t="s">
        <v>107</v>
      </c>
      <c r="B6" s="30">
        <v>120</v>
      </c>
      <c r="C6" s="30"/>
      <c r="D6" s="30">
        <v>120</v>
      </c>
      <c r="E6" s="30"/>
      <c r="F6" s="30"/>
      <c r="G6" s="30">
        <v>120</v>
      </c>
      <c r="H6" s="30">
        <v>80</v>
      </c>
      <c r="I6" s="30"/>
      <c r="J6" s="30">
        <v>200</v>
      </c>
      <c r="K6" s="30"/>
      <c r="L6" s="30">
        <v>120</v>
      </c>
      <c r="M6" s="30">
        <v>120</v>
      </c>
      <c r="N6" s="30">
        <v>45</v>
      </c>
      <c r="O6" s="30"/>
      <c r="P6" s="30">
        <v>45</v>
      </c>
      <c r="Q6" s="30">
        <v>130</v>
      </c>
      <c r="R6" s="30"/>
      <c r="S6" s="30"/>
      <c r="T6" s="30"/>
      <c r="U6" s="30"/>
      <c r="V6" s="30">
        <v>130</v>
      </c>
      <c r="W6" s="30">
        <v>615</v>
      </c>
    </row>
    <row r="7" spans="1:23" x14ac:dyDescent="0.15">
      <c r="A7" s="10" t="s">
        <v>4</v>
      </c>
      <c r="B7" s="30">
        <v>180</v>
      </c>
      <c r="C7" s="30">
        <v>120</v>
      </c>
      <c r="D7" s="30">
        <v>300</v>
      </c>
      <c r="E7" s="30">
        <v>80</v>
      </c>
      <c r="F7" s="30">
        <v>360</v>
      </c>
      <c r="G7" s="30">
        <v>360</v>
      </c>
      <c r="H7" s="30">
        <v>200</v>
      </c>
      <c r="I7" s="30">
        <v>720</v>
      </c>
      <c r="J7" s="30">
        <v>1720</v>
      </c>
      <c r="K7" s="30">
        <v>60</v>
      </c>
      <c r="L7" s="30">
        <v>120</v>
      </c>
      <c r="M7" s="30">
        <v>180</v>
      </c>
      <c r="N7" s="30">
        <v>45</v>
      </c>
      <c r="O7" s="30">
        <v>45</v>
      </c>
      <c r="P7" s="30">
        <v>90</v>
      </c>
      <c r="Q7" s="30">
        <v>390</v>
      </c>
      <c r="R7" s="30">
        <v>130</v>
      </c>
      <c r="S7" s="30">
        <v>130</v>
      </c>
      <c r="T7" s="30">
        <v>325</v>
      </c>
      <c r="U7" s="30">
        <v>520</v>
      </c>
      <c r="V7" s="30">
        <v>1495</v>
      </c>
      <c r="W7" s="30">
        <v>3785</v>
      </c>
    </row>
  </sheetData>
  <dataValidations count="1">
    <dataValidation allowBlank="1" error="pavI8MeUFtEyxX2I4tky460b2c40-a95e-4ce4-823b-02c6c593e1c1" sqref="A1:W7" xr:uid="{00000000-0002-0000-0600-000000000000}"/>
  </dataValidations>
  <pageMargins left="0.7" right="0.7" top="0.75" bottom="0.75" header="0.3" footer="0.3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GradingEngineProps xmlns="http://tempuri.org/temp">
  <UserID>{460b2c40-a95e-4ce4-823b-02c6c593e1c1}</UserID>
  <AssignmentID>{460b2c40-a95e-4ce4-823b-02c6c593e1c1}</AssignmentID>
</GradingEngineProps>
</file>

<file path=customXml/itemProps1.xml><?xml version="1.0" encoding="utf-8"?>
<ds:datastoreItem xmlns:ds="http://schemas.openxmlformats.org/officeDocument/2006/customXml" ds:itemID="{EF6570A7-8E29-46AF-B57F-165B6CBE0DC4}">
  <ds:schemaRefs>
    <ds:schemaRef ds:uri="http://tempuri.org/tem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Documentation</vt:lpstr>
      <vt:lpstr>Plans</vt:lpstr>
      <vt:lpstr>Customers</vt:lpstr>
      <vt:lpstr>Orders</vt:lpstr>
      <vt:lpstr>Customers by Plan</vt:lpstr>
      <vt:lpstr>Sales Pivot</vt:lpstr>
      <vt:lpstr>Location Pivot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Name</dc:creator>
  <cp:keywords>© 2020 Cengage Learning.</cp:keywords>
  <cp:lastModifiedBy>miguel robles</cp:lastModifiedBy>
  <dcterms:created xsi:type="dcterms:W3CDTF">2016-12-17T00:32:47Z</dcterms:created>
  <dcterms:modified xsi:type="dcterms:W3CDTF">2021-04-19T20:35:07Z</dcterms:modified>
</cp:coreProperties>
</file>