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engesdal\Documents\AA files\Classes\2022 Spring\FIN 4263 FIN POLICY AND STRATEGY\Assignments\Excel Assignments\Ch 03\"/>
    </mc:Choice>
  </mc:AlternateContent>
  <bookViews>
    <workbookView xWindow="360" yWindow="90" windowWidth="9555" windowHeight="10290"/>
  </bookViews>
  <sheets>
    <sheet name="table-1" sheetId="1" r:id="rId1"/>
  </sheets>
  <definedNames>
    <definedName name="_xlnm.Print_Area" localSheetId="0">'table-1'!$A$1:$S$87</definedName>
  </definedNames>
  <calcPr calcId="162913"/>
</workbook>
</file>

<file path=xl/calcChain.xml><?xml version="1.0" encoding="utf-8"?>
<calcChain xmlns="http://schemas.openxmlformats.org/spreadsheetml/2006/main">
  <c r="H3" i="1" l="1"/>
  <c r="G3" i="1"/>
  <c r="H27" i="1" l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G47" i="1" l="1"/>
  <c r="I10" i="1"/>
  <c r="I14" i="1"/>
  <c r="I18" i="1"/>
  <c r="I22" i="1"/>
  <c r="I26" i="1"/>
  <c r="I13" i="1"/>
  <c r="I17" i="1"/>
  <c r="I21" i="1"/>
  <c r="I25" i="1"/>
  <c r="I5" i="1"/>
  <c r="I9" i="1"/>
  <c r="I7" i="1"/>
  <c r="I11" i="1"/>
  <c r="I15" i="1"/>
  <c r="I19" i="1"/>
  <c r="I23" i="1"/>
  <c r="I27" i="1"/>
  <c r="I8" i="1"/>
  <c r="I12" i="1"/>
  <c r="I16" i="1"/>
  <c r="I20" i="1"/>
  <c r="I24" i="1"/>
  <c r="I6" i="1"/>
  <c r="Y98" i="1"/>
  <c r="Z113" i="1"/>
  <c r="Z112" i="1"/>
  <c r="Z111" i="1"/>
  <c r="Z110" i="1"/>
  <c r="Z109" i="1"/>
  <c r="Z108" i="1"/>
  <c r="Z106" i="1"/>
  <c r="Z105" i="1"/>
  <c r="Z104" i="1"/>
  <c r="Z103" i="1"/>
  <c r="Z102" i="1"/>
  <c r="Z73" i="1" l="1"/>
  <c r="AA73" i="1" s="1"/>
  <c r="O31" i="1" l="1"/>
  <c r="Z95" i="1" s="1"/>
  <c r="N31" i="1"/>
  <c r="Y95" i="1" s="1"/>
  <c r="H30" i="1" l="1"/>
  <c r="Z96" i="1" s="1"/>
  <c r="G29" i="1"/>
  <c r="F29" i="1"/>
  <c r="F30" i="1"/>
  <c r="H29" i="1"/>
  <c r="Z97" i="1" s="1"/>
  <c r="G30" i="1"/>
  <c r="Y97" i="1" l="1"/>
  <c r="Y107" i="1" s="1"/>
  <c r="AB73" i="1"/>
  <c r="Y96" i="1"/>
  <c r="AC73" i="1"/>
  <c r="N49" i="1"/>
  <c r="I29" i="1"/>
  <c r="I30" i="1"/>
  <c r="Z107" i="1" l="1"/>
  <c r="AB107" i="1" s="1"/>
  <c r="AB106" i="1"/>
  <c r="AB111" i="1"/>
  <c r="AB104" i="1"/>
  <c r="AB103" i="1"/>
  <c r="AB108" i="1"/>
  <c r="AB112" i="1"/>
  <c r="AB109" i="1"/>
  <c r="AB113" i="1"/>
  <c r="AB105" i="1"/>
  <c r="AB110" i="1"/>
  <c r="AB102" i="1"/>
  <c r="AA103" i="1"/>
  <c r="AA110" i="1"/>
  <c r="AA106" i="1"/>
  <c r="AA109" i="1"/>
  <c r="AA102" i="1"/>
  <c r="AA111" i="1"/>
  <c r="AA108" i="1"/>
  <c r="AA105" i="1"/>
  <c r="AA104" i="1"/>
  <c r="AA112" i="1"/>
  <c r="AA113" i="1"/>
  <c r="O49" i="1"/>
  <c r="P49" i="1" s="1"/>
  <c r="AA107" i="1" l="1"/>
  <c r="Q49" i="1"/>
</calcChain>
</file>

<file path=xl/sharedStrings.xml><?xml version="1.0" encoding="utf-8"?>
<sst xmlns="http://schemas.openxmlformats.org/spreadsheetml/2006/main" count="101" uniqueCount="55">
  <si>
    <t>S&amp;P 500</t>
  </si>
  <si>
    <t>Returns</t>
  </si>
  <si>
    <t>Average Return</t>
  </si>
  <si>
    <t>Standard Deviation</t>
  </si>
  <si>
    <t>Two Stocks</t>
  </si>
  <si>
    <t xml:space="preserve">Portfolio of </t>
  </si>
  <si>
    <t>(50% each)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</si>
  <si>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</si>
  <si>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</si>
  <si>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</si>
  <si>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</si>
  <si>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</si>
  <si>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</si>
  <si>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</si>
  <si>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</si>
  <si>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</si>
  <si>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</si>
  <si>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</si>
  <si>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</si>
  <si>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</si>
  <si>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</si>
  <si>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</si>
  <si>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</si>
  <si>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</si>
  <si>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</si>
  <si>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</si>
  <si>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</si>
  <si>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</si>
  <si>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</si>
  <si>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</si>
  <si>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</si>
  <si>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</si>
  <si>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r>
      <t xml:space="preserve">Correlation: </t>
    </r>
    <r>
      <rPr>
        <sz val="11"/>
        <color theme="1"/>
        <rFont val="Calibri"/>
        <family val="2"/>
      </rPr>
      <t>ρ</t>
    </r>
    <r>
      <rPr>
        <vertAlign val="subscript"/>
        <sz val="11"/>
        <color theme="1"/>
        <rFont val="Calibri"/>
        <family val="2"/>
      </rPr>
      <t xml:space="preserve">stock1,stock2 </t>
    </r>
    <r>
      <rPr>
        <sz val="11"/>
        <color theme="1"/>
        <rFont val="Calibri"/>
        <family val="2"/>
      </rPr>
      <t>=</t>
    </r>
  </si>
  <si>
    <r>
      <t>Correlation</t>
    </r>
    <r>
      <rPr>
        <vertAlign val="subscript"/>
        <sz val="11"/>
        <color theme="1"/>
        <rFont val="Calibri"/>
        <family val="2"/>
        <scheme val="minor"/>
      </rPr>
      <t>BA,MSFT</t>
    </r>
  </si>
  <si>
    <t>Portfolio</t>
  </si>
  <si>
    <r>
      <t>W</t>
    </r>
    <r>
      <rPr>
        <vertAlign val="subscript"/>
        <sz val="11"/>
        <color theme="1"/>
        <rFont val="Calibri"/>
        <family val="2"/>
        <scheme val="minor"/>
      </rPr>
      <t>BA</t>
    </r>
  </si>
  <si>
    <r>
      <t>W</t>
    </r>
    <r>
      <rPr>
        <vertAlign val="subscript"/>
        <sz val="11"/>
        <color theme="1"/>
        <rFont val="Calibri"/>
        <family val="2"/>
        <scheme val="minor"/>
      </rPr>
      <t>MSFT</t>
    </r>
  </si>
  <si>
    <t>Return</t>
  </si>
  <si>
    <t>Attainable Portfolios</t>
  </si>
  <si>
    <t xml:space="preserve">Standard </t>
  </si>
  <si>
    <t>Deviation</t>
  </si>
  <si>
    <t>Average</t>
  </si>
  <si>
    <t>Min. Risk</t>
  </si>
  <si>
    <t>Average Annual Return</t>
  </si>
  <si>
    <t>-</t>
  </si>
  <si>
    <r>
      <t>W</t>
    </r>
    <r>
      <rPr>
        <vertAlign val="subscript"/>
        <sz val="11"/>
        <color theme="1"/>
        <rFont val="Calibri"/>
        <family val="2"/>
        <scheme val="minor"/>
      </rPr>
      <t>1</t>
    </r>
  </si>
  <si>
    <r>
      <t>W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</si>
  <si>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How doe the betas from these charts comparte to the betas you calculated using regression from the Chapter 2 Excel assignment?  Are they the same?  </t>
  </si>
  <si>
    <t xml:space="preserve">Does the steepness of each line reflect the respective beta?  Do they reflect the general relationship between the two stocks’ returns with the market returns?  Describe.  </t>
  </si>
  <si>
    <t xml:space="preserve">Label your two stocks on your chart.  </t>
  </si>
  <si>
    <t xml:space="preserve">Does the dotted line connecting the eleven attainable portfolios curve leftward?  (Hint: yes it does.)  Explain why it does (or doesn’t).  </t>
  </si>
  <si>
    <t xml:space="preserve">Looking at your table and chart, are there any portfolios that eliminate risk?  (Compare to what would be a weighted average of the two stocks’ standard deviations, represented by a straight line connecting your two stocks.)  </t>
  </si>
  <si>
    <t xml:space="preserve">Locate and label the portfolio that has the least amount of risk.  </t>
  </si>
  <si>
    <t xml:space="preserve">Assuming you are a risk averse investor, label which portfolio of the eleven portfolios you would choose to invest in.  </t>
  </si>
  <si>
    <t xml:space="preserve">Are there any of the eleven portfolios that no risk averse investor would choose?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</si>
</sst>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10" fontId="0" fillId="0" borderId="0" xfId="1" applyNumberFormat="1" applyFont="1"/>
    <xf numFmtId="0" fontId="0" fillId="0" borderId="0" xfId="0" applyAlignment="1">
      <alignment horizontal="right"/>
    </xf>
    <xf numFmtId="10" fontId="0" fillId="0" borderId="0" xfId="0" applyNumberFormat="1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Continuous"/>
    </xf>
    <xf numFmtId="0" fontId="0" fillId="33" borderId="10" xfId="0" applyFill="1" applyBorder="1" applyAlignment="1"/>
    <xf numFmtId="0" fontId="0" fillId="0" borderId="0" xfId="0" applyAlignment="1">
      <alignment horizontal="center"/>
    </xf>
    <xf numFmtId="9" fontId="0" fillId="0" borderId="0" xfId="0" applyNumberFormat="1"/>
    <xf numFmtId="164" fontId="0" fillId="0" borderId="13" xfId="1" applyNumberFormat="1" applyFont="1" applyBorder="1"/>
    <xf numFmtId="9" fontId="0" fillId="0" borderId="13" xfId="0" applyNumberFormat="1" applyBorder="1"/>
    <xf numFmtId="10" fontId="0" fillId="0" borderId="13" xfId="1" applyNumberFormat="1" applyFont="1" applyBorder="1"/>
    <xf numFmtId="10" fontId="0" fillId="0" borderId="14" xfId="0" applyNumberFormat="1" applyBorder="1"/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9" fontId="0" fillId="0" borderId="0" xfId="0" applyNumberFormat="1" applyBorder="1"/>
    <xf numFmtId="10" fontId="0" fillId="0" borderId="0" xfId="1" applyNumberFormat="1" applyFont="1" applyBorder="1"/>
    <xf numFmtId="10" fontId="0" fillId="0" borderId="0" xfId="0" applyNumberFormat="1" applyBorder="1"/>
    <xf numFmtId="164" fontId="0" fillId="0" borderId="0" xfId="1" applyNumberFormat="1" applyFont="1" applyBorder="1"/>
    <xf numFmtId="0" fontId="0" fillId="0" borderId="0" xfId="0" applyAlignment="1">
      <alignment horizontal="center"/>
    </xf>
    <xf numFmtId="10" fontId="0" fillId="0" borderId="0" xfId="1" quotePrefix="1" applyNumberFormat="1" applyFont="1" applyAlignment="1">
      <alignment horizontal="center"/>
    </xf>
    <xf numFmtId="0" fontId="16" fillId="0" borderId="0" xfId="0" applyFont="1"/>
    <xf numFmtId="9" fontId="0" fillId="35" borderId="0" xfId="1" applyFont="1" applyFill="1"/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0" fontId="16" fillId="0" borderId="0" xfId="0" applyFont="1" applyAlignment="1">
      <alignment wrapText="1"/>
    </xf>
    <xf numFmtId="0" fontId="0" fillId="34" borderId="0" xfId="0" applyFill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36" borderId="15" xfId="0" applyFill="1" applyBorder="1"/>
    <xf numFmtId="0" fontId="0" fillId="36" borderId="15" xfId="0" applyFill="1" applyBorder="1" applyAlignment="1">
      <alignment horizontal="center"/>
    </xf>
    <xf numFmtId="14" fontId="0" fillId="36" borderId="15" xfId="0" applyNumberFormat="1" applyFill="1" applyBorder="1"/>
    <xf numFmtId="0" fontId="0" fillId="36" borderId="12" xfId="0" applyFill="1" applyBorder="1" applyAlignment="1">
      <alignment horizontal="center"/>
    </xf>
    <xf numFmtId="0" fontId="0" fillId="36" borderId="14" xfId="0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'table-1'!$E$30</c:f>
              <c:strCache>
                <c:ptCount val="1"/>
                <c:pt idx="0">
                  <c:v>Average Return</c:v>
                </c:pt>
              </c:strCache>
            </c:strRef>
          </c:tx>
          <c:spPr>
            <a:ln w="28575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'table-1'!$F$29:$I$29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'table-1'!$F$30:$I$30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3D-485E-AB01-C15BBE19D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895152"/>
        <c:axId val="668891624"/>
      </c:scatterChart>
      <c:valAx>
        <c:axId val="668895152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668891624"/>
        <c:crosses val="autoZero"/>
        <c:crossBetween val="midCat"/>
      </c:valAx>
      <c:valAx>
        <c:axId val="66889162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668895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Attainable Portfolios of BA and MSFT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'table-1'!$Q$37</c:f>
              <c:strCache>
                <c:ptCount val="1"/>
              </c:strCache>
            </c:strRef>
          </c:tx>
          <c:xVal>
            <c:numRef>
              <c:f>'table-1'!$P$38:$P$48</c:f>
              <c:numCache>
                <c:formatCode>0.00%</c:formatCode>
                <c:ptCount val="11"/>
              </c:numCache>
            </c:numRef>
          </c:xVal>
          <c:yVal>
            <c:numRef>
              <c:f>'table-1'!$Q$38:$Q$48</c:f>
              <c:numCache>
                <c:formatCode>0.00%</c:formatCode>
                <c:ptCount val="1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20-408B-8728-8BB0572BA9CC}"/>
            </c:ext>
          </c:extLst>
        </c:ser>
        <c:ser>
          <c:idx val="1"/>
          <c:order val="1"/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'table-1'!$AB$73</c:f>
              <c:numCache>
                <c:formatCode>0.0%</c:formatCode>
                <c:ptCount val="1"/>
                <c:pt idx="0">
                  <c:v>0</c:v>
                </c:pt>
              </c:numCache>
            </c:numRef>
          </c:xVal>
          <c:yVal>
            <c:numRef>
              <c:f>'table-1'!$AC$73</c:f>
              <c:numCache>
                <c:formatCode>0.0%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20-408B-8728-8BB0572BA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897112"/>
        <c:axId val="668898680"/>
      </c:scatterChart>
      <c:valAx>
        <c:axId val="668897112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668898680"/>
        <c:crosses val="autoZero"/>
        <c:crossBetween val="midCat"/>
      </c:valAx>
      <c:valAx>
        <c:axId val="66889868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668897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859667541557302"/>
          <c:y val="0.48798410615339749"/>
          <c:w val="0.16473665791776029"/>
          <c:h val="9.336030912802564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Attainable Portfolios of BA and MSFT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'table-1'!$AB$101</c:f>
              <c:strCache>
                <c:ptCount val="1"/>
                <c:pt idx="0">
                  <c:v>Return</c:v>
                </c:pt>
              </c:strCache>
            </c:strRef>
          </c:tx>
          <c:xVal>
            <c:numRef>
              <c:f>'table-1'!$AA$102:$AA$113</c:f>
              <c:numCache>
                <c:formatCode>0.00%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xVal>
          <c:yVal>
            <c:numRef>
              <c:f>'table-1'!$AB$102:$AB$113</c:f>
              <c:numCache>
                <c:formatCode>0.00%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B5-415E-BADD-17139644985A}"/>
            </c:ext>
          </c:extLst>
        </c:ser>
        <c:ser>
          <c:idx val="1"/>
          <c:order val="1"/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'table-1'!$AB$73</c:f>
              <c:numCache>
                <c:formatCode>0.0%</c:formatCode>
                <c:ptCount val="1"/>
                <c:pt idx="0">
                  <c:v>0</c:v>
                </c:pt>
              </c:numCache>
            </c:numRef>
          </c:xVal>
          <c:yVal>
            <c:numRef>
              <c:f>'table-1'!$AC$73</c:f>
              <c:numCache>
                <c:formatCode>0.0%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DB5-415E-BADD-171396449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897896"/>
        <c:axId val="668899072"/>
      </c:scatterChart>
      <c:valAx>
        <c:axId val="668897896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668899072"/>
        <c:crosses val="autoZero"/>
        <c:crossBetween val="midCat"/>
      </c:valAx>
      <c:valAx>
        <c:axId val="6688990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668897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859667541557302"/>
          <c:y val="0.48798410615339749"/>
          <c:w val="0.16473665791776029"/>
          <c:h val="9.336030912802564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pin" dx="22" fmlaLink="$AD$71" max="10" page="10" val="5"/>
</file>

<file path=xl/ctrlProps/ctrlProp2.xml><?xml version="1.0" encoding="utf-8"?>
<formControlPr xmlns="http://schemas.microsoft.com/office/spreadsheetml/2009/9/main" objectType="Spin" dx="22" fmlaLink="$Z$98" max="20" page="10" val="1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30</xdr:row>
      <xdr:rowOff>38100</xdr:rowOff>
    </xdr:from>
    <xdr:to>
      <xdr:col>11</xdr:col>
      <xdr:colOff>247650</xdr:colOff>
      <xdr:row>44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9525</xdr:colOff>
      <xdr:row>73</xdr:row>
      <xdr:rowOff>19050</xdr:rowOff>
    </xdr:from>
    <xdr:to>
      <xdr:col>31</xdr:col>
      <xdr:colOff>314325</xdr:colOff>
      <xdr:row>87</xdr:row>
      <xdr:rowOff>85725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9525</xdr:colOff>
          <xdr:row>70</xdr:row>
          <xdr:rowOff>28575</xdr:rowOff>
        </xdr:from>
        <xdr:to>
          <xdr:col>30</xdr:col>
          <xdr:colOff>9525</xdr:colOff>
          <xdr:row>72</xdr:row>
          <xdr:rowOff>95250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28</xdr:col>
      <xdr:colOff>133350</xdr:colOff>
      <xdr:row>101</xdr:row>
      <xdr:rowOff>104775</xdr:rowOff>
    </xdr:from>
    <xdr:to>
      <xdr:col>35</xdr:col>
      <xdr:colOff>476250</xdr:colOff>
      <xdr:row>116</xdr:row>
      <xdr:rowOff>66675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28575</xdr:colOff>
          <xdr:row>97</xdr:row>
          <xdr:rowOff>9525</xdr:rowOff>
        </xdr:from>
        <xdr:to>
          <xdr:col>25</xdr:col>
          <xdr:colOff>590550</xdr:colOff>
          <xdr:row>99</xdr:row>
          <xdr:rowOff>161925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0.28819</cdr:x>
      <cdr:y>0.25788</cdr:y>
    </cdr:from>
    <cdr:to>
      <cdr:x>0.6</cdr:x>
      <cdr:y>0.86149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317625" y="727075"/>
          <a:ext cx="1425575" cy="17018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0.18819</cdr:x>
      <cdr:y>0.43694</cdr:y>
    </cdr:from>
    <cdr:to>
      <cdr:x>0.29235</cdr:x>
      <cdr:y>0.53491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60425" y="1231900"/>
          <a:ext cx="476220" cy="276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S&amp;P</a:t>
          </a:r>
        </a:p>
      </cdr:txBody>
    </cdr:sp>
  </cdr:relSizeAnchor>
  <cdr:relSizeAnchor xmlns:cdr="http://schemas.openxmlformats.org/drawingml/2006/chartDrawing">
    <cdr:from>
      <cdr:x>0.18194</cdr:x>
      <cdr:y>0.19707</cdr:y>
    </cdr:from>
    <cdr:to>
      <cdr:x>0.28611</cdr:x>
      <cdr:y>0.29504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831850" y="555625"/>
          <a:ext cx="476265" cy="276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MSFT</a:t>
          </a:r>
        </a:p>
      </cdr:txBody>
    </cdr:sp>
  </cdr:relSizeAnchor>
  <cdr:relSizeAnchor xmlns:cdr="http://schemas.openxmlformats.org/drawingml/2006/chartDrawing">
    <cdr:from>
      <cdr:x>0.31736</cdr:x>
      <cdr:y>0.51802</cdr:y>
    </cdr:from>
    <cdr:to>
      <cdr:x>0.42153</cdr:x>
      <cdr:y>0.616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450975" y="1460500"/>
          <a:ext cx="476265" cy="276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P</a:t>
          </a:r>
        </a:p>
      </cdr:txBody>
    </cdr:sp>
  </cdr:relSizeAnchor>
  <cdr:relSizeAnchor xmlns:cdr="http://schemas.openxmlformats.org/drawingml/2006/chartDrawing">
    <cdr:from>
      <cdr:x>0.59028</cdr:x>
      <cdr:y>0.77477</cdr:y>
    </cdr:from>
    <cdr:to>
      <cdr:x>0.69445</cdr:x>
      <cdr:y>0.87275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698750" y="2184400"/>
          <a:ext cx="476265" cy="276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115"/>
  <sheetViews>
    <sheetView tabSelected="1" workbookViewId="0">
      <selection activeCell="L20" sqref="L20"/>
    </sheetView>
  </sheetViews>
  <sheetFormatPr defaultRowHeight="15" x14ac:dyDescent="0.25"/>
  <cols>
    <col min="1" max="1" width="9.7109375" bestFit="1" customWidth="1"/>
    <col min="9" max="9" width="11.5703125" bestFit="1" customWidth="1"/>
    <col min="13" max="13" width="18.140625" bestFit="1" customWidth="1"/>
    <col min="16" max="16" width="10.7109375" bestFit="1" customWidth="1"/>
    <col min="34" max="34" width="8.5703125" customWidth="1"/>
  </cols>
  <sheetData>
    <row r="1" spans="1:23" x14ac:dyDescent="0.25">
      <c r="A1" s="37"/>
      <c r="B1" s="40"/>
      <c r="C1" s="41"/>
      <c r="D1" s="38"/>
      <c r="F1" s="34" t="s">
        <v>1</v>
      </c>
      <c r="G1" s="34"/>
      <c r="I1" s="1" t="s">
        <v>5</v>
      </c>
    </row>
    <row r="2" spans="1:23" x14ac:dyDescent="0.25">
      <c r="A2" s="37"/>
      <c r="B2" s="37"/>
      <c r="C2" s="37"/>
      <c r="D2" s="37"/>
      <c r="I2" s="1" t="s">
        <v>4</v>
      </c>
    </row>
    <row r="3" spans="1:23" x14ac:dyDescent="0.25">
      <c r="A3" s="37"/>
      <c r="B3" s="37"/>
      <c r="C3" s="37"/>
      <c r="D3" s="37"/>
      <c r="F3" t="s">
        <v>0</v>
      </c>
      <c r="G3">
        <f>C2</f>
        <v>0</v>
      </c>
      <c r="H3">
        <f>D2</f>
        <v>0</v>
      </c>
      <c r="I3" s="1" t="s">
        <v>6</v>
      </c>
    </row>
    <row r="4" spans="1:23" x14ac:dyDescent="0.25">
      <c r="A4" s="39"/>
      <c r="B4" s="37"/>
      <c r="C4" s="37"/>
      <c r="D4" s="37"/>
      <c r="F4" s="27" t="s">
        <v>44</v>
      </c>
      <c r="G4" s="27" t="s">
        <v>44</v>
      </c>
      <c r="H4" s="27" t="s">
        <v>44</v>
      </c>
      <c r="I4" s="27" t="s">
        <v>44</v>
      </c>
    </row>
    <row r="5" spans="1:23" x14ac:dyDescent="0.25">
      <c r="A5" s="39"/>
      <c r="B5" s="37"/>
      <c r="C5" s="37"/>
      <c r="D5" s="37"/>
      <c r="F5" s="2" t="e">
        <f>B5/B4-1</f>
        <v>#DIV/0!</v>
      </c>
      <c r="G5" s="2" t="e">
        <f t="shared" ref="G5:H20" si="0">C5/C4-1</f>
        <v>#DIV/0!</v>
      </c>
      <c r="H5" s="2" t="e">
        <f t="shared" si="0"/>
        <v>#DIV/0!</v>
      </c>
      <c r="I5" s="2" t="e">
        <f t="shared" ref="I5:I27" si="1">0.5*G5+0.5*H5</f>
        <v>#DIV/0!</v>
      </c>
    </row>
    <row r="6" spans="1:23" x14ac:dyDescent="0.25">
      <c r="A6" s="39"/>
      <c r="B6" s="37"/>
      <c r="C6" s="37"/>
      <c r="D6" s="37"/>
      <c r="F6" s="2" t="e">
        <f t="shared" ref="F6:H27" si="2">B6/B5-1</f>
        <v>#DIV/0!</v>
      </c>
      <c r="G6" s="2" t="e">
        <f t="shared" si="0"/>
        <v>#DIV/0!</v>
      </c>
      <c r="H6" s="2" t="e">
        <f t="shared" si="0"/>
        <v>#DIV/0!</v>
      </c>
      <c r="I6" s="2" t="e">
        <f t="shared" si="1"/>
        <v>#DIV/0!</v>
      </c>
    </row>
    <row r="7" spans="1:23" x14ac:dyDescent="0.25">
      <c r="A7" s="39"/>
      <c r="B7" s="37"/>
      <c r="C7" s="37"/>
      <c r="D7" s="37"/>
      <c r="F7" s="2" t="e">
        <f t="shared" si="2"/>
        <v>#DIV/0!</v>
      </c>
      <c r="G7" s="2" t="e">
        <f t="shared" si="0"/>
        <v>#DIV/0!</v>
      </c>
      <c r="H7" s="2" t="e">
        <f t="shared" si="0"/>
        <v>#DIV/0!</v>
      </c>
      <c r="I7" s="2" t="e">
        <f t="shared" si="1"/>
        <v>#DIV/0!</v>
      </c>
    </row>
    <row r="8" spans="1:23" x14ac:dyDescent="0.25">
      <c r="A8" s="39"/>
      <c r="B8" s="37"/>
      <c r="C8" s="37"/>
      <c r="D8" s="37"/>
      <c r="F8" s="2" t="e">
        <f t="shared" si="2"/>
        <v>#DIV/0!</v>
      </c>
      <c r="G8" s="2" t="e">
        <f t="shared" si="0"/>
        <v>#DIV/0!</v>
      </c>
      <c r="H8" s="2" t="e">
        <f t="shared" si="0"/>
        <v>#DIV/0!</v>
      </c>
      <c r="I8" s="2" t="e">
        <f t="shared" si="1"/>
        <v>#DIV/0!</v>
      </c>
    </row>
    <row r="9" spans="1:23" x14ac:dyDescent="0.25">
      <c r="A9" s="39"/>
      <c r="B9" s="37"/>
      <c r="C9" s="37"/>
      <c r="D9" s="37"/>
      <c r="F9" s="2" t="e">
        <f t="shared" si="2"/>
        <v>#DIV/0!</v>
      </c>
      <c r="G9" s="2" t="e">
        <f t="shared" si="0"/>
        <v>#DIV/0!</v>
      </c>
      <c r="H9" s="2" t="e">
        <f t="shared" si="0"/>
        <v>#DIV/0!</v>
      </c>
      <c r="I9" s="2" t="e">
        <f t="shared" si="1"/>
        <v>#DIV/0!</v>
      </c>
    </row>
    <row r="10" spans="1:23" x14ac:dyDescent="0.25">
      <c r="A10" s="39"/>
      <c r="B10" s="37"/>
      <c r="C10" s="37"/>
      <c r="D10" s="37"/>
      <c r="F10" s="2" t="e">
        <f t="shared" si="2"/>
        <v>#DIV/0!</v>
      </c>
      <c r="G10" s="2" t="e">
        <f t="shared" si="0"/>
        <v>#DIV/0!</v>
      </c>
      <c r="H10" s="2" t="e">
        <f t="shared" si="0"/>
        <v>#DIV/0!</v>
      </c>
      <c r="I10" s="2" t="e">
        <f t="shared" si="1"/>
        <v>#DIV/0!</v>
      </c>
    </row>
    <row r="11" spans="1:23" x14ac:dyDescent="0.25">
      <c r="A11" s="39"/>
      <c r="B11" s="37"/>
      <c r="C11" s="37"/>
      <c r="D11" s="37"/>
      <c r="F11" s="2" t="e">
        <f t="shared" si="2"/>
        <v>#DIV/0!</v>
      </c>
      <c r="G11" s="2" t="e">
        <f t="shared" si="0"/>
        <v>#DIV/0!</v>
      </c>
      <c r="H11" s="2" t="e">
        <f t="shared" si="0"/>
        <v>#DIV/0!</v>
      </c>
      <c r="I11" s="2" t="e">
        <f t="shared" si="1"/>
        <v>#DIV/0!</v>
      </c>
    </row>
    <row r="12" spans="1:23" x14ac:dyDescent="0.25">
      <c r="A12" s="39"/>
      <c r="B12" s="37"/>
      <c r="C12" s="37"/>
      <c r="D12" s="37"/>
      <c r="F12" s="2" t="e">
        <f t="shared" si="2"/>
        <v>#DIV/0!</v>
      </c>
      <c r="G12" s="2" t="e">
        <f t="shared" si="0"/>
        <v>#DIV/0!</v>
      </c>
      <c r="H12" s="2" t="e">
        <f t="shared" si="0"/>
        <v>#DIV/0!</v>
      </c>
      <c r="I12" s="2" t="e">
        <f t="shared" si="1"/>
        <v>#DIV/0!</v>
      </c>
    </row>
    <row r="13" spans="1:23" x14ac:dyDescent="0.25">
      <c r="A13" s="39"/>
      <c r="B13" s="37"/>
      <c r="C13" s="37"/>
      <c r="D13" s="37"/>
      <c r="F13" s="2" t="e">
        <f t="shared" si="2"/>
        <v>#DIV/0!</v>
      </c>
      <c r="G13" s="2" t="e">
        <f t="shared" si="0"/>
        <v>#DIV/0!</v>
      </c>
      <c r="H13" s="2" t="e">
        <f t="shared" si="0"/>
        <v>#DIV/0!</v>
      </c>
      <c r="I13" s="2" t="e">
        <f t="shared" si="1"/>
        <v>#DIV/0!</v>
      </c>
    </row>
    <row r="14" spans="1:23" x14ac:dyDescent="0.25">
      <c r="A14" s="39"/>
      <c r="B14" s="37"/>
      <c r="C14" s="37"/>
      <c r="D14" s="37"/>
      <c r="F14" s="2" t="e">
        <f t="shared" si="2"/>
        <v>#DIV/0!</v>
      </c>
      <c r="G14" s="2" t="e">
        <f t="shared" si="0"/>
        <v>#DIV/0!</v>
      </c>
      <c r="H14" s="2" t="e">
        <f t="shared" si="0"/>
        <v>#DIV/0!</v>
      </c>
      <c r="I14" s="2" t="e">
        <f t="shared" si="1"/>
        <v>#DIV/0!</v>
      </c>
    </row>
    <row r="15" spans="1:23" x14ac:dyDescent="0.25">
      <c r="A15" s="39"/>
      <c r="B15" s="37"/>
      <c r="C15" s="37"/>
      <c r="D15" s="37"/>
      <c r="F15" s="2" t="e">
        <f t="shared" si="2"/>
        <v>#DIV/0!</v>
      </c>
      <c r="G15" s="2" t="e">
        <f t="shared" si="0"/>
        <v>#DIV/0!</v>
      </c>
      <c r="H15" s="2" t="e">
        <f t="shared" si="0"/>
        <v>#DIV/0!</v>
      </c>
      <c r="I15" s="2" t="e">
        <f t="shared" si="1"/>
        <v>#DIV/0!</v>
      </c>
    </row>
    <row r="16" spans="1:23" x14ac:dyDescent="0.25">
      <c r="A16" s="39"/>
      <c r="B16" s="37"/>
      <c r="C16" s="37"/>
      <c r="D16" s="37"/>
      <c r="F16" s="2" t="e">
        <f t="shared" si="2"/>
        <v>#DIV/0!</v>
      </c>
      <c r="G16" s="2" t="e">
        <f t="shared" si="0"/>
        <v>#DIV/0!</v>
      </c>
      <c r="H16" s="2" t="e">
        <f t="shared" si="0"/>
        <v>#DIV/0!</v>
      </c>
      <c r="I16" s="2" t="e">
        <f t="shared" si="1"/>
        <v>#DIV/0!</v>
      </c>
      <c r="S16" s="36" t="s">
        <v>47</v>
      </c>
      <c r="T16" s="36"/>
      <c r="U16" s="36"/>
      <c r="V16" s="36"/>
      <c r="W16" s="36"/>
    </row>
    <row r="17" spans="1:23" x14ac:dyDescent="0.25">
      <c r="A17" s="39"/>
      <c r="B17" s="37"/>
      <c r="C17" s="37"/>
      <c r="D17" s="37"/>
      <c r="F17" s="2" t="e">
        <f t="shared" si="2"/>
        <v>#DIV/0!</v>
      </c>
      <c r="G17" s="2" t="e">
        <f t="shared" si="0"/>
        <v>#DIV/0!</v>
      </c>
      <c r="H17" s="2" t="e">
        <f t="shared" si="0"/>
        <v>#DIV/0!</v>
      </c>
      <c r="I17" s="2" t="e">
        <f t="shared" si="1"/>
        <v>#DIV/0!</v>
      </c>
      <c r="S17" s="36"/>
      <c r="T17" s="36"/>
      <c r="U17" s="36"/>
      <c r="V17" s="36"/>
      <c r="W17" s="36"/>
    </row>
    <row r="18" spans="1:23" x14ac:dyDescent="0.25">
      <c r="A18" s="39"/>
      <c r="B18" s="37"/>
      <c r="C18" s="37"/>
      <c r="D18" s="37"/>
      <c r="F18" s="2" t="e">
        <f t="shared" si="2"/>
        <v>#DIV/0!</v>
      </c>
      <c r="G18" s="2" t="e">
        <f t="shared" si="0"/>
        <v>#DIV/0!</v>
      </c>
      <c r="H18" s="2" t="e">
        <f t="shared" si="0"/>
        <v>#DIV/0!</v>
      </c>
      <c r="I18" s="2" t="e">
        <f t="shared" si="1"/>
        <v>#DIV/0!</v>
      </c>
      <c r="S18" s="36"/>
      <c r="T18" s="36"/>
      <c r="U18" s="36"/>
      <c r="V18" s="36"/>
      <c r="W18" s="36"/>
    </row>
    <row r="19" spans="1:23" x14ac:dyDescent="0.25">
      <c r="A19" s="39"/>
      <c r="B19" s="37"/>
      <c r="C19" s="37"/>
      <c r="D19" s="37"/>
      <c r="F19" s="2" t="e">
        <f t="shared" si="2"/>
        <v>#DIV/0!</v>
      </c>
      <c r="G19" s="2" t="e">
        <f t="shared" si="0"/>
        <v>#DIV/0!</v>
      </c>
      <c r="H19" s="2" t="e">
        <f t="shared" si="0"/>
        <v>#DIV/0!</v>
      </c>
      <c r="I19" s="2" t="e">
        <f t="shared" si="1"/>
        <v>#DIV/0!</v>
      </c>
      <c r="S19" s="33"/>
      <c r="T19" s="33"/>
      <c r="U19" s="33"/>
      <c r="V19" s="33"/>
      <c r="W19" s="33"/>
    </row>
    <row r="20" spans="1:23" x14ac:dyDescent="0.25">
      <c r="A20" s="39"/>
      <c r="B20" s="37"/>
      <c r="C20" s="37"/>
      <c r="D20" s="37"/>
      <c r="F20" s="2" t="e">
        <f t="shared" si="2"/>
        <v>#DIV/0!</v>
      </c>
      <c r="G20" s="2" t="e">
        <f t="shared" si="0"/>
        <v>#DIV/0!</v>
      </c>
      <c r="H20" s="2" t="e">
        <f t="shared" si="0"/>
        <v>#DIV/0!</v>
      </c>
      <c r="I20" s="2" t="e">
        <f t="shared" si="1"/>
        <v>#DIV/0!</v>
      </c>
      <c r="S20" s="33"/>
      <c r="T20" s="33"/>
      <c r="U20" s="33"/>
      <c r="V20" s="33"/>
      <c r="W20" s="33"/>
    </row>
    <row r="21" spans="1:23" x14ac:dyDescent="0.25">
      <c r="A21" s="39"/>
      <c r="B21" s="37"/>
      <c r="C21" s="37"/>
      <c r="D21" s="37"/>
      <c r="F21" s="2" t="e">
        <f t="shared" si="2"/>
        <v>#DIV/0!</v>
      </c>
      <c r="G21" s="2" t="e">
        <f t="shared" si="2"/>
        <v>#DIV/0!</v>
      </c>
      <c r="H21" s="2" t="e">
        <f t="shared" si="2"/>
        <v>#DIV/0!</v>
      </c>
      <c r="I21" s="2" t="e">
        <f t="shared" si="1"/>
        <v>#DIV/0!</v>
      </c>
    </row>
    <row r="22" spans="1:23" x14ac:dyDescent="0.25">
      <c r="A22" s="39"/>
      <c r="B22" s="37"/>
      <c r="C22" s="37"/>
      <c r="D22" s="37"/>
      <c r="F22" s="2" t="e">
        <f t="shared" si="2"/>
        <v>#DIV/0!</v>
      </c>
      <c r="G22" s="2" t="e">
        <f t="shared" si="2"/>
        <v>#DIV/0!</v>
      </c>
      <c r="H22" s="2" t="e">
        <f t="shared" si="2"/>
        <v>#DIV/0!</v>
      </c>
      <c r="I22" s="2" t="e">
        <f t="shared" si="1"/>
        <v>#DIV/0!</v>
      </c>
      <c r="S22" s="32" t="s">
        <v>48</v>
      </c>
      <c r="T22" s="32"/>
      <c r="U22" s="32"/>
      <c r="V22" s="32"/>
      <c r="W22" s="32"/>
    </row>
    <row r="23" spans="1:23" x14ac:dyDescent="0.25">
      <c r="A23" s="39"/>
      <c r="B23" s="37"/>
      <c r="C23" s="37"/>
      <c r="D23" s="37"/>
      <c r="F23" s="2" t="e">
        <f t="shared" si="2"/>
        <v>#DIV/0!</v>
      </c>
      <c r="G23" s="2" t="e">
        <f t="shared" si="2"/>
        <v>#DIV/0!</v>
      </c>
      <c r="H23" s="2" t="e">
        <f t="shared" si="2"/>
        <v>#DIV/0!</v>
      </c>
      <c r="I23" s="2" t="e">
        <f t="shared" si="1"/>
        <v>#DIV/0!</v>
      </c>
      <c r="S23" s="32"/>
      <c r="T23" s="32"/>
      <c r="U23" s="32"/>
      <c r="V23" s="32"/>
      <c r="W23" s="32"/>
    </row>
    <row r="24" spans="1:23" x14ac:dyDescent="0.25">
      <c r="A24" s="39"/>
      <c r="B24" s="37"/>
      <c r="C24" s="37"/>
      <c r="D24" s="37"/>
      <c r="F24" s="2" t="e">
        <f t="shared" si="2"/>
        <v>#DIV/0!</v>
      </c>
      <c r="G24" s="2" t="e">
        <f t="shared" si="2"/>
        <v>#DIV/0!</v>
      </c>
      <c r="H24" s="2" t="e">
        <f t="shared" si="2"/>
        <v>#DIV/0!</v>
      </c>
      <c r="I24" s="2" t="e">
        <f t="shared" si="1"/>
        <v>#DIV/0!</v>
      </c>
      <c r="S24" s="32"/>
      <c r="T24" s="32"/>
      <c r="U24" s="32"/>
      <c r="V24" s="32"/>
      <c r="W24" s="32"/>
    </row>
    <row r="25" spans="1:23" x14ac:dyDescent="0.25">
      <c r="A25" s="39"/>
      <c r="B25" s="37"/>
      <c r="C25" s="37"/>
      <c r="D25" s="37"/>
      <c r="F25" s="2" t="e">
        <f t="shared" si="2"/>
        <v>#DIV/0!</v>
      </c>
      <c r="G25" s="2" t="e">
        <f t="shared" si="2"/>
        <v>#DIV/0!</v>
      </c>
      <c r="H25" s="2" t="e">
        <f t="shared" si="2"/>
        <v>#DIV/0!</v>
      </c>
      <c r="I25" s="2" t="e">
        <f t="shared" si="1"/>
        <v>#DIV/0!</v>
      </c>
      <c r="S25" s="32"/>
      <c r="T25" s="32"/>
      <c r="U25" s="32"/>
      <c r="V25" s="32"/>
      <c r="W25" s="32"/>
    </row>
    <row r="26" spans="1:23" x14ac:dyDescent="0.25">
      <c r="A26" s="39"/>
      <c r="B26" s="37"/>
      <c r="C26" s="37"/>
      <c r="D26" s="37"/>
      <c r="F26" s="2" t="e">
        <f t="shared" si="2"/>
        <v>#DIV/0!</v>
      </c>
      <c r="G26" s="2" t="e">
        <f t="shared" si="2"/>
        <v>#DIV/0!</v>
      </c>
      <c r="H26" s="2" t="e">
        <f t="shared" si="2"/>
        <v>#DIV/0!</v>
      </c>
      <c r="I26" s="2" t="e">
        <f t="shared" si="1"/>
        <v>#DIV/0!</v>
      </c>
      <c r="S26" s="33"/>
      <c r="T26" s="33"/>
      <c r="U26" s="33"/>
      <c r="V26" s="33"/>
      <c r="W26" s="33"/>
    </row>
    <row r="27" spans="1:23" x14ac:dyDescent="0.25">
      <c r="A27" s="39"/>
      <c r="B27" s="37"/>
      <c r="C27" s="37"/>
      <c r="D27" s="37"/>
      <c r="F27" s="2" t="e">
        <f t="shared" si="2"/>
        <v>#DIV/0!</v>
      </c>
      <c r="G27" s="2" t="e">
        <f t="shared" si="2"/>
        <v>#DIV/0!</v>
      </c>
      <c r="H27" s="2" t="e">
        <f t="shared" si="2"/>
        <v>#DIV/0!</v>
      </c>
      <c r="I27" s="2" t="e">
        <f t="shared" si="1"/>
        <v>#DIV/0!</v>
      </c>
      <c r="S27" s="33"/>
      <c r="T27" s="33"/>
      <c r="U27" s="33"/>
      <c r="V27" s="33"/>
      <c r="W27" s="33"/>
    </row>
    <row r="28" spans="1:23" x14ac:dyDescent="0.25">
      <c r="S28" s="33"/>
      <c r="T28" s="33"/>
      <c r="U28" s="33"/>
      <c r="V28" s="33"/>
      <c r="W28" s="33"/>
    </row>
    <row r="29" spans="1:23" x14ac:dyDescent="0.25">
      <c r="E29" s="3" t="s">
        <v>3</v>
      </c>
      <c r="F29" s="2" t="e">
        <f>STDEV(F4:F26)</f>
        <v>#DIV/0!</v>
      </c>
      <c r="G29" s="2" t="e">
        <f>STDEV(G4:G26)</f>
        <v>#DIV/0!</v>
      </c>
      <c r="H29" s="2" t="e">
        <f>STDEV(H4:H26)</f>
        <v>#DIV/0!</v>
      </c>
      <c r="I29" s="2" t="e">
        <f>STDEV(I4:I26)</f>
        <v>#DIV/0!</v>
      </c>
      <c r="S29" s="33"/>
      <c r="T29" s="33"/>
      <c r="U29" s="33"/>
      <c r="V29" s="33"/>
      <c r="W29" s="33"/>
    </row>
    <row r="30" spans="1:23" x14ac:dyDescent="0.25">
      <c r="E30" s="3" t="s">
        <v>2</v>
      </c>
      <c r="F30" s="4" t="e">
        <f>AVERAGE(F4:F26)</f>
        <v>#DIV/0!</v>
      </c>
      <c r="G30" s="4" t="e">
        <f>AVERAGE(G4:G26)</f>
        <v>#DIV/0!</v>
      </c>
      <c r="H30" s="4" t="e">
        <f>AVERAGE(H4:H26)</f>
        <v>#DIV/0!</v>
      </c>
      <c r="I30" s="4" t="e">
        <f>AVERAGE(I4:I26)</f>
        <v>#DIV/0!</v>
      </c>
      <c r="S30" s="33"/>
      <c r="T30" s="33"/>
      <c r="U30" s="33"/>
      <c r="V30" s="33"/>
      <c r="W30" s="33"/>
    </row>
    <row r="31" spans="1:23" x14ac:dyDescent="0.25">
      <c r="N31">
        <f>G3</f>
        <v>0</v>
      </c>
      <c r="O31">
        <f>H3</f>
        <v>0</v>
      </c>
    </row>
    <row r="32" spans="1:23" x14ac:dyDescent="0.25">
      <c r="M32" s="3" t="s">
        <v>43</v>
      </c>
      <c r="N32" s="4"/>
      <c r="O32" s="4"/>
    </row>
    <row r="33" spans="6:23" x14ac:dyDescent="0.25">
      <c r="M33" t="s">
        <v>3</v>
      </c>
      <c r="N33" s="4"/>
      <c r="O33" s="4"/>
    </row>
    <row r="34" spans="6:23" ht="18" x14ac:dyDescent="0.35">
      <c r="M34" t="s">
        <v>33</v>
      </c>
    </row>
    <row r="35" spans="6:23" x14ac:dyDescent="0.25">
      <c r="P35" s="34" t="s">
        <v>38</v>
      </c>
      <c r="Q35" s="34"/>
    </row>
    <row r="36" spans="6:23" x14ac:dyDescent="0.25">
      <c r="P36" s="35" t="s">
        <v>3</v>
      </c>
      <c r="Q36" s="35" t="s">
        <v>2</v>
      </c>
    </row>
    <row r="37" spans="6:23" ht="18" x14ac:dyDescent="0.35">
      <c r="M37" s="10" t="s">
        <v>34</v>
      </c>
      <c r="N37" s="26" t="s">
        <v>45</v>
      </c>
      <c r="O37" s="26" t="s">
        <v>46</v>
      </c>
      <c r="P37" s="35"/>
      <c r="Q37" s="35"/>
      <c r="S37" s="10"/>
    </row>
    <row r="38" spans="6:23" ht="15" customHeight="1" x14ac:dyDescent="0.25">
      <c r="M38" s="10">
        <v>1</v>
      </c>
      <c r="N38" s="11"/>
      <c r="O38" s="11"/>
      <c r="P38" s="2"/>
      <c r="Q38" s="4"/>
      <c r="S38" s="30"/>
      <c r="T38" s="30"/>
      <c r="U38" s="30"/>
      <c r="V38" s="30"/>
      <c r="W38" s="30"/>
    </row>
    <row r="39" spans="6:23" x14ac:dyDescent="0.25">
      <c r="M39" s="10">
        <v>2</v>
      </c>
      <c r="N39" s="11"/>
      <c r="O39" s="11"/>
      <c r="P39" s="2"/>
      <c r="Q39" s="4"/>
      <c r="S39" s="30"/>
      <c r="T39" s="30"/>
      <c r="U39" s="30"/>
      <c r="V39" s="30"/>
      <c r="W39" s="30"/>
    </row>
    <row r="40" spans="6:23" x14ac:dyDescent="0.25">
      <c r="M40" s="10">
        <v>3</v>
      </c>
      <c r="N40" s="11"/>
      <c r="O40" s="11"/>
      <c r="P40" s="2"/>
      <c r="Q40" s="4"/>
      <c r="S40" s="30"/>
      <c r="T40" s="30"/>
      <c r="U40" s="30"/>
      <c r="V40" s="30"/>
      <c r="W40" s="30"/>
    </row>
    <row r="41" spans="6:23" x14ac:dyDescent="0.25">
      <c r="M41" s="10">
        <v>4</v>
      </c>
      <c r="N41" s="11"/>
      <c r="O41" s="11"/>
      <c r="P41" s="2"/>
      <c r="Q41" s="4"/>
      <c r="S41" s="31"/>
      <c r="T41" s="31"/>
      <c r="U41" s="31"/>
      <c r="V41" s="31"/>
      <c r="W41" s="31"/>
    </row>
    <row r="42" spans="6:23" x14ac:dyDescent="0.25">
      <c r="M42" s="10">
        <v>5</v>
      </c>
      <c r="N42" s="11"/>
      <c r="O42" s="11"/>
      <c r="P42" s="2"/>
      <c r="Q42" s="4"/>
      <c r="S42" s="31"/>
      <c r="T42" s="31"/>
      <c r="U42" s="31"/>
      <c r="V42" s="31"/>
      <c r="W42" s="31"/>
    </row>
    <row r="43" spans="6:23" x14ac:dyDescent="0.25">
      <c r="M43" s="10">
        <v>6</v>
      </c>
      <c r="N43" s="11"/>
      <c r="O43" s="11"/>
      <c r="P43" s="2"/>
      <c r="Q43" s="4"/>
      <c r="S43" s="31"/>
      <c r="T43" s="31"/>
      <c r="U43" s="31"/>
      <c r="V43" s="31"/>
      <c r="W43" s="31"/>
    </row>
    <row r="44" spans="6:23" x14ac:dyDescent="0.25">
      <c r="M44" s="10">
        <v>7</v>
      </c>
      <c r="N44" s="11"/>
      <c r="O44" s="11"/>
      <c r="P44" s="2"/>
      <c r="Q44" s="4"/>
      <c r="S44" s="31"/>
      <c r="T44" s="31"/>
      <c r="U44" s="31"/>
      <c r="V44" s="31"/>
      <c r="W44" s="31"/>
    </row>
    <row r="45" spans="6:23" x14ac:dyDescent="0.25">
      <c r="M45" s="10">
        <v>8</v>
      </c>
      <c r="N45" s="11"/>
      <c r="O45" s="11"/>
      <c r="P45" s="2"/>
      <c r="Q45" s="4"/>
      <c r="S45" s="28" t="s">
        <v>49</v>
      </c>
    </row>
    <row r="46" spans="6:23" x14ac:dyDescent="0.25">
      <c r="M46" s="10">
        <v>9</v>
      </c>
      <c r="N46" s="11"/>
      <c r="O46" s="11"/>
      <c r="P46" s="2"/>
      <c r="Q46" s="4"/>
    </row>
    <row r="47" spans="6:23" ht="18" x14ac:dyDescent="0.35">
      <c r="F47" s="3" t="s">
        <v>32</v>
      </c>
      <c r="G47" t="e">
        <f>CORREL(G5:G27,H5:H27)</f>
        <v>#DIV/0!</v>
      </c>
      <c r="M47" s="10">
        <v>10</v>
      </c>
      <c r="N47" s="11"/>
      <c r="O47" s="11"/>
      <c r="P47" s="2"/>
      <c r="Q47" s="4"/>
      <c r="S47" s="32" t="s">
        <v>50</v>
      </c>
      <c r="T47" s="32"/>
      <c r="U47" s="32"/>
      <c r="V47" s="32"/>
      <c r="W47" s="32"/>
    </row>
    <row r="48" spans="6:23" x14ac:dyDescent="0.25">
      <c r="M48" s="10">
        <v>11</v>
      </c>
      <c r="N48" s="11"/>
      <c r="O48" s="11"/>
      <c r="P48" s="2"/>
      <c r="Q48" s="4"/>
      <c r="S48" s="32"/>
      <c r="T48" s="32"/>
      <c r="U48" s="32"/>
      <c r="V48" s="32"/>
      <c r="W48" s="32"/>
    </row>
    <row r="49" spans="1:23" x14ac:dyDescent="0.25">
      <c r="A49" t="s">
        <v>7</v>
      </c>
      <c r="M49" s="16" t="s">
        <v>42</v>
      </c>
      <c r="N49" s="12" t="e">
        <f>(O33*(O33-N34*N33)/(N33^2+O33^2-2*N34*N33*O33))</f>
        <v>#DIV/0!</v>
      </c>
      <c r="O49" s="13" t="e">
        <f>1-N49</f>
        <v>#DIV/0!</v>
      </c>
      <c r="P49" s="14" t="e">
        <f>(N49^2*N$33^2+O49^2*O$33^2+2*G$47*N49*O49*N$33*O$33)^0.5</f>
        <v>#DIV/0!</v>
      </c>
      <c r="Q49" s="15" t="e">
        <f>N49*N$32+O49*O$32</f>
        <v>#DIV/0!</v>
      </c>
      <c r="S49" s="32"/>
      <c r="T49" s="32"/>
      <c r="U49" s="32"/>
      <c r="V49" s="32"/>
      <c r="W49" s="32"/>
    </row>
    <row r="50" spans="1:23" ht="15.75" thickBot="1" x14ac:dyDescent="0.3">
      <c r="S50" s="33"/>
      <c r="T50" s="33"/>
      <c r="U50" s="33"/>
      <c r="V50" s="33"/>
      <c r="W50" s="33"/>
    </row>
    <row r="51" spans="1:23" x14ac:dyDescent="0.25">
      <c r="A51" s="8" t="s">
        <v>8</v>
      </c>
      <c r="B51" s="8"/>
      <c r="S51" s="33"/>
      <c r="T51" s="33"/>
      <c r="U51" s="33"/>
      <c r="V51" s="33"/>
      <c r="W51" s="33"/>
    </row>
    <row r="52" spans="1:23" x14ac:dyDescent="0.25">
      <c r="A52" s="5" t="s">
        <v>9</v>
      </c>
      <c r="B52" s="5">
        <v>0.50153013183522654</v>
      </c>
      <c r="S52" s="33"/>
      <c r="T52" s="33"/>
      <c r="U52" s="33"/>
      <c r="V52" s="33"/>
      <c r="W52" s="33"/>
    </row>
    <row r="53" spans="1:23" x14ac:dyDescent="0.25">
      <c r="A53" s="5" t="s">
        <v>10</v>
      </c>
      <c r="B53" s="5">
        <v>0.25153247313865973</v>
      </c>
      <c r="S53" s="33"/>
      <c r="T53" s="33"/>
      <c r="U53" s="33"/>
      <c r="V53" s="33"/>
      <c r="W53" s="33"/>
    </row>
    <row r="54" spans="1:23" x14ac:dyDescent="0.25">
      <c r="A54" s="5" t="s">
        <v>11</v>
      </c>
      <c r="B54" s="5">
        <v>0.21589116233573877</v>
      </c>
    </row>
    <row r="55" spans="1:23" x14ac:dyDescent="0.25">
      <c r="A55" s="5" t="s">
        <v>12</v>
      </c>
      <c r="B55" s="5">
        <v>0.14742639129913662</v>
      </c>
    </row>
    <row r="56" spans="1:23" ht="15.75" thickBot="1" x14ac:dyDescent="0.3">
      <c r="A56" s="6" t="s">
        <v>13</v>
      </c>
      <c r="B56" s="6">
        <v>23</v>
      </c>
      <c r="S56" s="32" t="s">
        <v>51</v>
      </c>
      <c r="T56" s="32"/>
      <c r="U56" s="32"/>
      <c r="V56" s="32"/>
      <c r="W56" s="32"/>
    </row>
    <row r="57" spans="1:23" x14ac:dyDescent="0.25">
      <c r="S57" s="32"/>
      <c r="T57" s="32"/>
      <c r="U57" s="32"/>
      <c r="V57" s="32"/>
      <c r="W57" s="32"/>
    </row>
    <row r="58" spans="1:23" ht="15.75" thickBot="1" x14ac:dyDescent="0.3">
      <c r="A58" t="s">
        <v>14</v>
      </c>
      <c r="S58" s="32"/>
      <c r="T58" s="32"/>
      <c r="U58" s="32"/>
      <c r="V58" s="32"/>
      <c r="W58" s="32"/>
    </row>
    <row r="59" spans="1:23" x14ac:dyDescent="0.25">
      <c r="A59" s="7"/>
      <c r="B59" s="7" t="s">
        <v>19</v>
      </c>
      <c r="C59" s="7" t="s">
        <v>20</v>
      </c>
      <c r="D59" s="7" t="s">
        <v>21</v>
      </c>
      <c r="E59" s="7" t="s">
        <v>22</v>
      </c>
      <c r="F59" s="7" t="s">
        <v>23</v>
      </c>
      <c r="S59" s="32"/>
      <c r="T59" s="32"/>
      <c r="U59" s="32"/>
      <c r="V59" s="32"/>
      <c r="W59" s="32"/>
    </row>
    <row r="60" spans="1:23" x14ac:dyDescent="0.25">
      <c r="A60" s="5" t="s">
        <v>15</v>
      </c>
      <c r="B60" s="5">
        <v>1</v>
      </c>
      <c r="C60" s="5">
        <v>0.15338781570456445</v>
      </c>
      <c r="D60" s="5">
        <v>0.15338781570456445</v>
      </c>
      <c r="E60" s="5">
        <v>7.0573294716771624</v>
      </c>
      <c r="F60" s="5">
        <v>1.4761889128187732E-2</v>
      </c>
      <c r="S60" s="32"/>
      <c r="T60" s="32"/>
      <c r="U60" s="32"/>
      <c r="V60" s="32"/>
      <c r="W60" s="32"/>
    </row>
    <row r="61" spans="1:23" x14ac:dyDescent="0.25">
      <c r="A61" s="5" t="s">
        <v>16</v>
      </c>
      <c r="B61" s="5">
        <v>21</v>
      </c>
      <c r="C61" s="5">
        <v>0.45642535788120914</v>
      </c>
      <c r="D61" s="5">
        <v>2.1734540851486149E-2</v>
      </c>
      <c r="E61" s="5"/>
      <c r="F61" s="5"/>
      <c r="S61" s="33"/>
      <c r="T61" s="33"/>
      <c r="U61" s="33"/>
      <c r="V61" s="33"/>
      <c r="W61" s="33"/>
    </row>
    <row r="62" spans="1:23" ht="15.75" thickBot="1" x14ac:dyDescent="0.3">
      <c r="A62" s="6" t="s">
        <v>17</v>
      </c>
      <c r="B62" s="6">
        <v>22</v>
      </c>
      <c r="C62" s="6">
        <v>0.60981317358577358</v>
      </c>
      <c r="D62" s="6"/>
      <c r="E62" s="6"/>
      <c r="F62" s="6"/>
      <c r="S62" s="33"/>
      <c r="T62" s="33"/>
      <c r="U62" s="33"/>
      <c r="V62" s="33"/>
      <c r="W62" s="33"/>
    </row>
    <row r="63" spans="1:23" ht="15.75" thickBot="1" x14ac:dyDescent="0.3">
      <c r="S63" s="33"/>
      <c r="T63" s="33"/>
      <c r="U63" s="33"/>
      <c r="V63" s="33"/>
      <c r="W63" s="33"/>
    </row>
    <row r="64" spans="1:23" x14ac:dyDescent="0.25">
      <c r="A64" s="7"/>
      <c r="B64" s="7" t="s">
        <v>24</v>
      </c>
      <c r="C64" s="7" t="s">
        <v>12</v>
      </c>
      <c r="D64" s="7" t="s">
        <v>25</v>
      </c>
      <c r="E64" s="7" t="s">
        <v>26</v>
      </c>
      <c r="F64" s="7" t="s">
        <v>27</v>
      </c>
      <c r="G64" s="7" t="s">
        <v>28</v>
      </c>
      <c r="H64" s="7" t="s">
        <v>29</v>
      </c>
      <c r="I64" s="7" t="s">
        <v>30</v>
      </c>
    </row>
    <row r="65" spans="1:30" x14ac:dyDescent="0.25">
      <c r="A65" s="5" t="s">
        <v>18</v>
      </c>
      <c r="B65" s="5">
        <v>-2.6786082113745845E-2</v>
      </c>
      <c r="C65" s="5">
        <v>3.2515238900908627E-2</v>
      </c>
      <c r="D65" s="5">
        <v>-0.8238008705818648</v>
      </c>
      <c r="E65" s="5">
        <v>0.41931087121565336</v>
      </c>
      <c r="F65" s="5">
        <v>-9.4405223096703461E-2</v>
      </c>
      <c r="G65" s="5">
        <v>4.0833058869211764E-2</v>
      </c>
      <c r="H65" s="5">
        <v>-9.4405223096703461E-2</v>
      </c>
      <c r="I65" s="5">
        <v>4.0833058869211764E-2</v>
      </c>
      <c r="S65" s="28" t="s">
        <v>52</v>
      </c>
    </row>
    <row r="66" spans="1:30" ht="15.75" thickBot="1" x14ac:dyDescent="0.3">
      <c r="A66" s="6" t="s">
        <v>31</v>
      </c>
      <c r="B66" s="9">
        <v>1.4171414867142631</v>
      </c>
      <c r="C66" s="6">
        <v>0.53344913553289686</v>
      </c>
      <c r="D66" s="6">
        <v>2.6565634702896066</v>
      </c>
      <c r="E66" s="6">
        <v>1.4761889128187785E-2</v>
      </c>
      <c r="F66" s="6">
        <v>0.30777327900203821</v>
      </c>
      <c r="G66" s="6">
        <v>2.5265096944264878</v>
      </c>
      <c r="H66" s="6">
        <v>0.30777327900203821</v>
      </c>
      <c r="I66" s="6">
        <v>2.5265096944264878</v>
      </c>
    </row>
    <row r="67" spans="1:30" x14ac:dyDescent="0.25">
      <c r="S67" s="32" t="s">
        <v>53</v>
      </c>
      <c r="T67" s="32"/>
      <c r="U67" s="32"/>
      <c r="V67" s="32"/>
      <c r="W67" s="32"/>
    </row>
    <row r="68" spans="1:30" x14ac:dyDescent="0.25">
      <c r="S68" s="32"/>
      <c r="T68" s="32"/>
      <c r="U68" s="32"/>
      <c r="V68" s="32"/>
      <c r="W68" s="32"/>
    </row>
    <row r="69" spans="1:30" x14ac:dyDescent="0.25">
      <c r="S69" s="32"/>
      <c r="T69" s="32"/>
      <c r="U69" s="32"/>
      <c r="V69" s="32"/>
      <c r="W69" s="32"/>
    </row>
    <row r="70" spans="1:30" x14ac:dyDescent="0.25">
      <c r="A70" t="s">
        <v>7</v>
      </c>
      <c r="AB70" s="34" t="s">
        <v>38</v>
      </c>
      <c r="AC70" s="34"/>
    </row>
    <row r="71" spans="1:30" ht="15.75" thickBot="1" x14ac:dyDescent="0.3">
      <c r="S71" s="32" t="s">
        <v>54</v>
      </c>
      <c r="T71" s="32"/>
      <c r="U71" s="32"/>
      <c r="V71" s="32"/>
      <c r="W71" s="32"/>
      <c r="AB71" s="17" t="s">
        <v>39</v>
      </c>
      <c r="AC71" s="17" t="s">
        <v>41</v>
      </c>
      <c r="AD71">
        <v>5</v>
      </c>
    </row>
    <row r="72" spans="1:30" ht="18" x14ac:dyDescent="0.35">
      <c r="A72" s="8" t="s">
        <v>8</v>
      </c>
      <c r="B72" s="8"/>
      <c r="S72" s="32"/>
      <c r="T72" s="32"/>
      <c r="U72" s="32"/>
      <c r="V72" s="32"/>
      <c r="W72" s="32"/>
      <c r="Y72" s="17" t="s">
        <v>34</v>
      </c>
      <c r="Z72" t="s">
        <v>35</v>
      </c>
      <c r="AA72" t="s">
        <v>36</v>
      </c>
      <c r="AB72" s="17" t="s">
        <v>40</v>
      </c>
      <c r="AC72" s="17" t="s">
        <v>37</v>
      </c>
    </row>
    <row r="73" spans="1:30" x14ac:dyDescent="0.25">
      <c r="A73" s="5" t="s">
        <v>9</v>
      </c>
      <c r="B73" s="5">
        <v>0.72977295079899474</v>
      </c>
      <c r="S73" s="33"/>
      <c r="T73" s="33"/>
      <c r="U73" s="33"/>
      <c r="V73" s="33"/>
      <c r="W73" s="33"/>
      <c r="Z73" s="29">
        <f>AD71/10</f>
        <v>0.5</v>
      </c>
      <c r="AA73" s="11">
        <f>1-Z73</f>
        <v>0.5</v>
      </c>
      <c r="AB73" s="18" t="e">
        <f>(Z73^2*N$33^2+AA73^2*O$33^2+2*G$47*Z73*AA73*N$33*O$33)^0.5</f>
        <v>#DIV/0!</v>
      </c>
      <c r="AC73" s="18">
        <f>Z73*N$32+AA73*O$32</f>
        <v>0</v>
      </c>
    </row>
    <row r="74" spans="1:30" x14ac:dyDescent="0.25">
      <c r="A74" s="5" t="s">
        <v>10</v>
      </c>
      <c r="B74" s="5">
        <v>0.53256855971787198</v>
      </c>
      <c r="S74" s="33"/>
      <c r="T74" s="33"/>
      <c r="U74" s="33"/>
      <c r="V74" s="33"/>
      <c r="W74" s="33"/>
    </row>
    <row r="75" spans="1:30" x14ac:dyDescent="0.25">
      <c r="A75" s="5" t="s">
        <v>11</v>
      </c>
      <c r="B75" s="5">
        <v>0.5103099197044374</v>
      </c>
      <c r="S75" s="33"/>
      <c r="T75" s="33"/>
      <c r="U75" s="33"/>
      <c r="V75" s="33"/>
      <c r="W75" s="33"/>
    </row>
    <row r="76" spans="1:30" x14ac:dyDescent="0.25">
      <c r="A76" s="5" t="s">
        <v>12</v>
      </c>
      <c r="B76" s="5">
        <v>4.9758106945792198E-2</v>
      </c>
      <c r="S76" s="33"/>
      <c r="T76" s="33"/>
      <c r="U76" s="33"/>
      <c r="V76" s="33"/>
      <c r="W76" s="33"/>
    </row>
    <row r="77" spans="1:30" ht="15.75" thickBot="1" x14ac:dyDescent="0.3">
      <c r="A77" s="6" t="s">
        <v>13</v>
      </c>
      <c r="B77" s="6">
        <v>23</v>
      </c>
    </row>
    <row r="79" spans="1:30" ht="15.75" thickBot="1" x14ac:dyDescent="0.3">
      <c r="A79" t="s">
        <v>14</v>
      </c>
    </row>
    <row r="80" spans="1:30" x14ac:dyDescent="0.25">
      <c r="A80" s="7"/>
      <c r="B80" s="7" t="s">
        <v>19</v>
      </c>
      <c r="C80" s="7" t="s">
        <v>20</v>
      </c>
      <c r="D80" s="7" t="s">
        <v>21</v>
      </c>
      <c r="E80" s="7" t="s">
        <v>22</v>
      </c>
      <c r="F80" s="7" t="s">
        <v>23</v>
      </c>
    </row>
    <row r="81" spans="1:35" x14ac:dyDescent="0.25">
      <c r="A81" s="5" t="s">
        <v>15</v>
      </c>
      <c r="B81" s="5">
        <v>1</v>
      </c>
      <c r="C81" s="5">
        <v>5.9238574177705526E-2</v>
      </c>
      <c r="D81" s="5">
        <v>5.9238574177705526E-2</v>
      </c>
      <c r="E81" s="5">
        <v>23.926374630095506</v>
      </c>
      <c r="F81" s="5">
        <v>7.7478686527927653E-5</v>
      </c>
    </row>
    <row r="82" spans="1:35" x14ac:dyDescent="0.25">
      <c r="A82" s="5" t="s">
        <v>16</v>
      </c>
      <c r="B82" s="5">
        <v>21</v>
      </c>
      <c r="C82" s="5">
        <v>5.1993253343406771E-2</v>
      </c>
      <c r="D82" s="5">
        <v>2.4758692068288938E-3</v>
      </c>
      <c r="E82" s="5"/>
      <c r="F82" s="5"/>
    </row>
    <row r="83" spans="1:35" ht="15.75" thickBot="1" x14ac:dyDescent="0.3">
      <c r="A83" s="6" t="s">
        <v>17</v>
      </c>
      <c r="B83" s="6">
        <v>22</v>
      </c>
      <c r="C83" s="6">
        <v>0.1112318275211123</v>
      </c>
      <c r="D83" s="6"/>
      <c r="E83" s="6"/>
      <c r="F83" s="6"/>
    </row>
    <row r="84" spans="1:35" ht="15.75" thickBot="1" x14ac:dyDescent="0.3"/>
    <row r="85" spans="1:35" x14ac:dyDescent="0.25">
      <c r="A85" s="7"/>
      <c r="B85" s="7" t="s">
        <v>24</v>
      </c>
      <c r="C85" s="7" t="s">
        <v>12</v>
      </c>
      <c r="D85" s="7" t="s">
        <v>25</v>
      </c>
      <c r="E85" s="7" t="s">
        <v>26</v>
      </c>
      <c r="F85" s="7" t="s">
        <v>27</v>
      </c>
      <c r="G85" s="7" t="s">
        <v>28</v>
      </c>
      <c r="H85" s="7" t="s">
        <v>29</v>
      </c>
      <c r="I85" s="7" t="s">
        <v>30</v>
      </c>
    </row>
    <row r="86" spans="1:35" x14ac:dyDescent="0.25">
      <c r="A86" s="5" t="s">
        <v>18</v>
      </c>
      <c r="B86" s="5">
        <v>1.1139677368523841E-2</v>
      </c>
      <c r="C86" s="5">
        <v>1.0974268042121364E-2</v>
      </c>
      <c r="D86" s="5">
        <v>1.0150724700515428</v>
      </c>
      <c r="E86" s="5">
        <v>0.32162442446129169</v>
      </c>
      <c r="F86" s="5">
        <v>-1.1682562387624277E-2</v>
      </c>
      <c r="G86" s="5">
        <v>3.3961917124671961E-2</v>
      </c>
      <c r="H86" s="5">
        <v>-1.1682562387624277E-2</v>
      </c>
      <c r="I86" s="5">
        <v>3.3961917124671961E-2</v>
      </c>
    </row>
    <row r="87" spans="1:35" ht="15.75" thickBot="1" x14ac:dyDescent="0.3">
      <c r="A87" s="6" t="s">
        <v>31</v>
      </c>
      <c r="B87" s="9">
        <v>0.88068394488450474</v>
      </c>
      <c r="C87" s="6">
        <v>0.18004523411366799</v>
      </c>
      <c r="D87" s="6">
        <v>4.8914593558666617</v>
      </c>
      <c r="E87" s="6">
        <v>7.7478686527927802E-5</v>
      </c>
      <c r="F87" s="6">
        <v>0.50625938334448439</v>
      </c>
      <c r="G87" s="6">
        <v>1.2551085064245251</v>
      </c>
      <c r="H87" s="6">
        <v>0.50625938334448439</v>
      </c>
      <c r="I87" s="6">
        <v>1.2551085064245251</v>
      </c>
    </row>
    <row r="95" spans="1:35" x14ac:dyDescent="0.25">
      <c r="Y95">
        <f t="shared" ref="Y95:Z97" si="3">N31</f>
        <v>0</v>
      </c>
      <c r="Z95">
        <f t="shared" si="3"/>
        <v>0</v>
      </c>
      <c r="AI95" s="20"/>
    </row>
    <row r="96" spans="1:35" x14ac:dyDescent="0.25">
      <c r="X96" s="3" t="s">
        <v>43</v>
      </c>
      <c r="Y96" s="4">
        <f t="shared" si="3"/>
        <v>0</v>
      </c>
      <c r="Z96" s="4">
        <f t="shared" si="3"/>
        <v>0</v>
      </c>
      <c r="AI96" s="20"/>
    </row>
    <row r="97" spans="24:35" x14ac:dyDescent="0.25">
      <c r="X97" t="s">
        <v>3</v>
      </c>
      <c r="Y97" s="4">
        <f t="shared" si="3"/>
        <v>0</v>
      </c>
      <c r="Z97" s="4">
        <f t="shared" si="3"/>
        <v>0</v>
      </c>
      <c r="AI97" s="20"/>
    </row>
    <row r="98" spans="24:35" ht="18" x14ac:dyDescent="0.35">
      <c r="X98" t="s">
        <v>33</v>
      </c>
      <c r="Y98">
        <f>Z98/10-1</f>
        <v>0.10000000000000009</v>
      </c>
      <c r="Z98">
        <v>11</v>
      </c>
      <c r="AC98" s="20"/>
      <c r="AD98" s="20"/>
      <c r="AI98" s="20"/>
    </row>
    <row r="99" spans="24:35" x14ac:dyDescent="0.25">
      <c r="AA99" s="34" t="s">
        <v>38</v>
      </c>
      <c r="AB99" s="34"/>
      <c r="AC99" s="20"/>
      <c r="AD99" s="20"/>
      <c r="AI99" s="20"/>
    </row>
    <row r="100" spans="24:35" x14ac:dyDescent="0.25">
      <c r="AA100" s="19" t="s">
        <v>39</v>
      </c>
      <c r="AB100" s="19" t="s">
        <v>41</v>
      </c>
      <c r="AC100" s="20"/>
      <c r="AD100" s="20"/>
      <c r="AE100" s="20"/>
      <c r="AF100" s="20"/>
      <c r="AG100" s="20"/>
      <c r="AH100" s="20"/>
      <c r="AI100" s="20"/>
    </row>
    <row r="101" spans="24:35" ht="18" x14ac:dyDescent="0.35">
      <c r="X101" s="19" t="s">
        <v>34</v>
      </c>
      <c r="Y101" t="s">
        <v>35</v>
      </c>
      <c r="Z101" t="s">
        <v>36</v>
      </c>
      <c r="AA101" s="19" t="s">
        <v>40</v>
      </c>
      <c r="AB101" s="19" t="s">
        <v>37</v>
      </c>
    </row>
    <row r="102" spans="24:35" x14ac:dyDescent="0.25">
      <c r="X102" s="19">
        <v>1</v>
      </c>
      <c r="Y102" s="11">
        <v>1</v>
      </c>
      <c r="Z102" s="11">
        <f>1-Y102</f>
        <v>0</v>
      </c>
      <c r="AA102" s="2">
        <f t="shared" ref="AA102:AA113" si="4">(Y102^2*Y$97^2+Z102^2*Z$97^2+2*Y$98*Y102*Z102*Y$97*Z$97)^0.5</f>
        <v>0</v>
      </c>
      <c r="AB102" s="4">
        <f t="shared" ref="AB102:AB113" si="5">Y102*Y$96+Z102*Z$96</f>
        <v>0</v>
      </c>
    </row>
    <row r="103" spans="24:35" x14ac:dyDescent="0.25">
      <c r="X103" s="19">
        <v>2</v>
      </c>
      <c r="Y103" s="11">
        <v>0.9</v>
      </c>
      <c r="Z103" s="11">
        <f t="shared" ref="Z103:Z105" si="6">1-Y103</f>
        <v>9.9999999999999978E-2</v>
      </c>
      <c r="AA103" s="2">
        <f t="shared" si="4"/>
        <v>0</v>
      </c>
      <c r="AB103" s="4">
        <f t="shared" si="5"/>
        <v>0</v>
      </c>
    </row>
    <row r="104" spans="24:35" x14ac:dyDescent="0.25">
      <c r="X104" s="19">
        <v>3</v>
      </c>
      <c r="Y104" s="11">
        <v>0.8</v>
      </c>
      <c r="Z104" s="11">
        <f t="shared" si="6"/>
        <v>0.19999999999999996</v>
      </c>
      <c r="AA104" s="2">
        <f t="shared" si="4"/>
        <v>0</v>
      </c>
      <c r="AB104" s="4">
        <f t="shared" si="5"/>
        <v>0</v>
      </c>
    </row>
    <row r="105" spans="24:35" x14ac:dyDescent="0.25">
      <c r="X105" s="19">
        <v>4</v>
      </c>
      <c r="Y105" s="11">
        <v>0.7</v>
      </c>
      <c r="Z105" s="11">
        <f t="shared" si="6"/>
        <v>0.30000000000000004</v>
      </c>
      <c r="AA105" s="2">
        <f t="shared" si="4"/>
        <v>0</v>
      </c>
      <c r="AB105" s="4">
        <f t="shared" si="5"/>
        <v>0</v>
      </c>
    </row>
    <row r="106" spans="24:35" x14ac:dyDescent="0.25">
      <c r="X106" s="19">
        <v>5</v>
      </c>
      <c r="Y106" s="11">
        <v>0.6</v>
      </c>
      <c r="Z106" s="11">
        <f t="shared" ref="Z106:Z113" si="7">1-Y106</f>
        <v>0.4</v>
      </c>
      <c r="AA106" s="2">
        <f t="shared" si="4"/>
        <v>0</v>
      </c>
      <c r="AB106" s="4">
        <f t="shared" si="5"/>
        <v>0</v>
      </c>
    </row>
    <row r="107" spans="24:35" x14ac:dyDescent="0.25">
      <c r="Y107" s="12" t="e">
        <f>(Z97*(Z97-Y98*Y97)/(Y97^2+Z97^2-2*Y98*Y97*Z97))</f>
        <v>#DIV/0!</v>
      </c>
      <c r="Z107" s="13" t="e">
        <f t="shared" si="7"/>
        <v>#DIV/0!</v>
      </c>
      <c r="AA107" s="2" t="e">
        <f t="shared" si="4"/>
        <v>#DIV/0!</v>
      </c>
      <c r="AB107" s="4" t="e">
        <f t="shared" si="5"/>
        <v>#DIV/0!</v>
      </c>
    </row>
    <row r="108" spans="24:35" x14ac:dyDescent="0.25">
      <c r="X108" s="19">
        <v>6</v>
      </c>
      <c r="Y108" s="11">
        <v>0.5</v>
      </c>
      <c r="Z108" s="11">
        <f t="shared" si="7"/>
        <v>0.5</v>
      </c>
      <c r="AA108" s="2">
        <f t="shared" si="4"/>
        <v>0</v>
      </c>
      <c r="AB108" s="4">
        <f t="shared" si="5"/>
        <v>0</v>
      </c>
    </row>
    <row r="109" spans="24:35" x14ac:dyDescent="0.25">
      <c r="X109" s="19">
        <v>7</v>
      </c>
      <c r="Y109" s="11">
        <v>0.4</v>
      </c>
      <c r="Z109" s="11">
        <f t="shared" si="7"/>
        <v>0.6</v>
      </c>
      <c r="AA109" s="2">
        <f t="shared" si="4"/>
        <v>0</v>
      </c>
      <c r="AB109" s="4">
        <f t="shared" si="5"/>
        <v>0</v>
      </c>
    </row>
    <row r="110" spans="24:35" x14ac:dyDescent="0.25">
      <c r="X110" s="19">
        <v>8</v>
      </c>
      <c r="Y110" s="11">
        <v>0.3</v>
      </c>
      <c r="Z110" s="11">
        <f t="shared" si="7"/>
        <v>0.7</v>
      </c>
      <c r="AA110" s="2">
        <f t="shared" si="4"/>
        <v>0</v>
      </c>
      <c r="AB110" s="4">
        <f t="shared" si="5"/>
        <v>0</v>
      </c>
    </row>
    <row r="111" spans="24:35" x14ac:dyDescent="0.25">
      <c r="X111" s="19">
        <v>9</v>
      </c>
      <c r="Y111" s="11">
        <v>0.2</v>
      </c>
      <c r="Z111" s="11">
        <f t="shared" si="7"/>
        <v>0.8</v>
      </c>
      <c r="AA111" s="2">
        <f t="shared" si="4"/>
        <v>0</v>
      </c>
      <c r="AB111" s="4">
        <f t="shared" si="5"/>
        <v>0</v>
      </c>
    </row>
    <row r="112" spans="24:35" x14ac:dyDescent="0.25">
      <c r="X112" s="19">
        <v>10</v>
      </c>
      <c r="Y112" s="11">
        <v>0.1</v>
      </c>
      <c r="Z112" s="11">
        <f t="shared" si="7"/>
        <v>0.9</v>
      </c>
      <c r="AA112" s="2">
        <f t="shared" si="4"/>
        <v>0</v>
      </c>
      <c r="AB112" s="4">
        <f t="shared" si="5"/>
        <v>0</v>
      </c>
    </row>
    <row r="113" spans="23:28" x14ac:dyDescent="0.25">
      <c r="W113" s="20"/>
      <c r="X113" s="19">
        <v>11</v>
      </c>
      <c r="Y113" s="11">
        <v>0</v>
      </c>
      <c r="Z113" s="11">
        <f t="shared" si="7"/>
        <v>1</v>
      </c>
      <c r="AA113" s="2">
        <f t="shared" si="4"/>
        <v>0</v>
      </c>
      <c r="AB113" s="4">
        <f t="shared" si="5"/>
        <v>0</v>
      </c>
    </row>
    <row r="114" spans="23:28" x14ac:dyDescent="0.25">
      <c r="W114" s="20"/>
      <c r="X114" s="21"/>
      <c r="Y114" s="22"/>
      <c r="Z114" s="22"/>
      <c r="AA114" s="23"/>
      <c r="AB114" s="24"/>
    </row>
    <row r="115" spans="23:28" x14ac:dyDescent="0.25">
      <c r="W115" s="20"/>
      <c r="X115" s="21"/>
      <c r="Y115" s="25"/>
      <c r="Z115" s="22"/>
      <c r="AA115" s="23"/>
      <c r="AB115" s="24"/>
    </row>
  </sheetData>
  <mergeCells count="18">
    <mergeCell ref="B1:C1"/>
    <mergeCell ref="F1:G1"/>
    <mergeCell ref="P35:Q35"/>
    <mergeCell ref="AB70:AC70"/>
    <mergeCell ref="AA99:AB99"/>
    <mergeCell ref="P36:P37"/>
    <mergeCell ref="Q36:Q37"/>
    <mergeCell ref="S16:W18"/>
    <mergeCell ref="S19:W20"/>
    <mergeCell ref="S22:W25"/>
    <mergeCell ref="S26:W30"/>
    <mergeCell ref="S71:W72"/>
    <mergeCell ref="S73:W76"/>
    <mergeCell ref="S47:W49"/>
    <mergeCell ref="S50:W53"/>
    <mergeCell ref="S56:W60"/>
    <mergeCell ref="S61:W63"/>
    <mergeCell ref="S67:W69"/>
  </mergeCells>
  <pageMargins left="0.7" right="0.7" top="0.75" bottom="0.75" header="0.3" footer="0.3"/>
  <pageSetup scale="65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29</xdr:col>
                    <xdr:colOff>9525</xdr:colOff>
                    <xdr:row>70</xdr:row>
                    <xdr:rowOff>28575</xdr:rowOff>
                  </from>
                  <to>
                    <xdr:col>30</xdr:col>
                    <xdr:colOff>9525</xdr:colOff>
                    <xdr:row>72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pinner 3">
              <controlPr defaultSize="0" autoPict="0">
                <anchor moveWithCells="1" sizeWithCells="1">
                  <from>
                    <xdr:col>25</xdr:col>
                    <xdr:colOff>28575</xdr:colOff>
                    <xdr:row>97</xdr:row>
                    <xdr:rowOff>9525</xdr:rowOff>
                  </from>
                  <to>
                    <xdr:col>25</xdr:col>
                    <xdr:colOff>590550</xdr:colOff>
                    <xdr:row>99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table-1</vt:lpstr>
      <vt:lpstr>'table-1'!Print_Area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Tengesdal, Mark</dc:creator>
  <cp:lastModifiedBy>Tengesdal, Mark</cp:lastModifiedBy>
  <cp:lastPrinted>2018-09-10T15:43:52Z</cp:lastPrinted>
  <dcterms:created xsi:type="dcterms:W3CDTF">2016-08-30T23:12:14Z</dcterms:created>
  <dcterms:modified xsi:type="dcterms:W3CDTF">2022-02-07T06:29:28Z</dcterms:modified>
</cp:coreProperties>
</file>