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ell\Dropbox\0001-GO! Office 2019\001-SLG Chapter Writing\01_Excel\Excel Ch07\08-to victor and wait for TE\e07_MyLab_starting_files\"/>
    </mc:Choice>
  </mc:AlternateContent>
  <xr:revisionPtr revIDLastSave="0" documentId="13_ncr:1_{EFBFAF3E-C4EF-4D27-8500-054FA3EAED21}" xr6:coauthVersionLast="34" xr6:coauthVersionMax="34" xr10:uidLastSave="{00000000-0000-0000-0000-000000000000}"/>
  <bookViews>
    <workbookView xWindow="0" yWindow="0" windowWidth="19200" windowHeight="7545" xr2:uid="{00000000-000D-0000-FFFF-FFFF00000000}"/>
  </bookViews>
  <sheets>
    <sheet name="Warehouse Purchase" sheetId="1" r:id="rId1"/>
    <sheet name="Warehouse Payment Table" sheetId="2" r:id="rId2"/>
    <sheet name="Staffing Plan" sheetId="3" r:id="rId3"/>
    <sheet name="Job Information" sheetId="4" r:id="rId4"/>
    <sheet name="Revenue" sheetId="5" r:id="rId5"/>
    <sheet name="Suppliers" sheetId="6" r:id="rId6"/>
  </sheets>
  <calcPr calcId="179017"/>
</workbook>
</file>

<file path=xl/calcChain.xml><?xml version="1.0" encoding="utf-8"?>
<calcChain xmlns="http://schemas.openxmlformats.org/spreadsheetml/2006/main">
  <c r="E9" i="5" l="1"/>
  <c r="D9" i="5"/>
  <c r="C9" i="5"/>
  <c r="B9" i="5"/>
  <c r="K8" i="5"/>
  <c r="J8" i="5"/>
  <c r="I8" i="5"/>
  <c r="H8" i="5"/>
  <c r="F8" i="5"/>
  <c r="K7" i="5"/>
  <c r="J7" i="5"/>
  <c r="I7" i="5"/>
  <c r="H7" i="5"/>
  <c r="F7" i="5"/>
  <c r="K6" i="5"/>
  <c r="J6" i="5"/>
  <c r="I6" i="5"/>
  <c r="H6" i="5"/>
  <c r="F6" i="5"/>
  <c r="K5" i="5"/>
  <c r="J5" i="5"/>
  <c r="I5" i="5"/>
  <c r="H5" i="5"/>
  <c r="F5" i="5"/>
  <c r="K4" i="5"/>
  <c r="J4" i="5"/>
  <c r="I4" i="5"/>
  <c r="H4" i="5"/>
  <c r="F4" i="5"/>
  <c r="L7" i="5" l="1"/>
  <c r="J9" i="5"/>
  <c r="H9" i="5"/>
  <c r="K9" i="5"/>
  <c r="I9" i="5"/>
  <c r="L5" i="5"/>
  <c r="L4" i="5"/>
  <c r="L8" i="5"/>
  <c r="L6" i="5"/>
  <c r="M6" i="5" s="1"/>
  <c r="F9" i="5"/>
  <c r="G8" i="5" s="1"/>
  <c r="L9" i="5" l="1"/>
  <c r="M7" i="5" s="1"/>
  <c r="G4" i="5"/>
  <c r="G5" i="5"/>
  <c r="G7" i="5"/>
  <c r="G6" i="5"/>
  <c r="M5" i="5" l="1"/>
  <c r="M8" i="5"/>
  <c r="M4" i="5"/>
  <c r="F18" i="3" l="1"/>
  <c r="F17" i="3"/>
  <c r="F16" i="3"/>
  <c r="F15" i="3"/>
  <c r="F14" i="3"/>
  <c r="F13" i="3"/>
  <c r="F12" i="3"/>
  <c r="F11" i="3"/>
  <c r="F10" i="3"/>
  <c r="F9" i="3"/>
  <c r="B5" i="1" l="1"/>
</calcChain>
</file>

<file path=xl/sharedStrings.xml><?xml version="1.0" encoding="utf-8"?>
<sst xmlns="http://schemas.openxmlformats.org/spreadsheetml/2006/main" count="137" uniqueCount="107">
  <si>
    <t>Amount of Loan</t>
  </si>
  <si>
    <t>Period (years)</t>
  </si>
  <si>
    <t>Interest rate (per year)</t>
  </si>
  <si>
    <t>Payment (per month)</t>
  </si>
  <si>
    <t>Period (months)</t>
  </si>
  <si>
    <t>Payment Options</t>
  </si>
  <si>
    <t>Number of Monthly Payments</t>
  </si>
  <si>
    <t>Option #1 Reduce the Loan</t>
  </si>
  <si>
    <t>Option #2 Increase the Years</t>
  </si>
  <si>
    <t>Rates</t>
  </si>
  <si>
    <t>Store Staff Planning Form</t>
  </si>
  <si>
    <t>Name</t>
  </si>
  <si>
    <t>Store #</t>
  </si>
  <si>
    <t>Date</t>
  </si>
  <si>
    <t>Job Code</t>
  </si>
  <si>
    <t>Description</t>
  </si>
  <si>
    <t># of Positions</t>
  </si>
  <si>
    <t>Type</t>
  </si>
  <si>
    <t>Salary</t>
  </si>
  <si>
    <t>Budget Amount</t>
  </si>
  <si>
    <t>Total:</t>
  </si>
  <si>
    <t>Job Classification List</t>
  </si>
  <si>
    <t>M-MG</t>
  </si>
  <si>
    <t>Manager</t>
  </si>
  <si>
    <t>M-AMG</t>
  </si>
  <si>
    <t>Assistant Manager</t>
  </si>
  <si>
    <t>C-CASH</t>
  </si>
  <si>
    <t>Cashier</t>
  </si>
  <si>
    <t>C-CSA</t>
  </si>
  <si>
    <t>Customer Services Assistant</t>
  </si>
  <si>
    <t>S-STR</t>
  </si>
  <si>
    <t>Stockroom Assistant</t>
  </si>
  <si>
    <t>B-BYR</t>
  </si>
  <si>
    <t>Buyer</t>
  </si>
  <si>
    <t>CC-J</t>
  </si>
  <si>
    <t>Maintenance Attendant</t>
  </si>
  <si>
    <t>Product</t>
  </si>
  <si>
    <t>1st Qtr</t>
  </si>
  <si>
    <t>2nd Qtr</t>
  </si>
  <si>
    <t>3rd Qtr</t>
  </si>
  <si>
    <t>4th Qtr</t>
  </si>
  <si>
    <t>Total</t>
  </si>
  <si>
    <t>%</t>
  </si>
  <si>
    <t>Assumptions</t>
  </si>
  <si>
    <t>Item</t>
  </si>
  <si>
    <t>Growth</t>
  </si>
  <si>
    <t>Loan Options for Warehouse Purchase: Rates versus Months</t>
  </si>
  <si>
    <t>Warehouse Purchase in West Chester</t>
  </si>
  <si>
    <t>Joan's Flowers</t>
  </si>
  <si>
    <t>Dover</t>
  </si>
  <si>
    <t>N06</t>
  </si>
  <si>
    <t>Last Year: Online Gift Basket Sales</t>
  </si>
  <si>
    <t>Projected: Online Gift Basket Sales</t>
  </si>
  <si>
    <t>Baby Baskets</t>
  </si>
  <si>
    <t>Bridal Baskets</t>
  </si>
  <si>
    <t>New Home Baskets</t>
  </si>
  <si>
    <t>Bon Voyage Baskets</t>
  </si>
  <si>
    <t>Sympathy Baskets</t>
  </si>
  <si>
    <t>Specialty</t>
  </si>
  <si>
    <t>Lace Table Runners</t>
  </si>
  <si>
    <t>Column Position</t>
  </si>
  <si>
    <t>Company Name</t>
  </si>
  <si>
    <t>Floral Suppliers</t>
  </si>
  <si>
    <t>Date Added
 to Product Line</t>
  </si>
  <si>
    <t>Country Floral Supply</t>
  </si>
  <si>
    <t>Floral Foam</t>
  </si>
  <si>
    <t>Décor Store</t>
  </si>
  <si>
    <t>Pew Markers</t>
  </si>
  <si>
    <t>XO Blooms</t>
  </si>
  <si>
    <t>Wedding Arbors</t>
  </si>
  <si>
    <t>Montebello Floral</t>
  </si>
  <si>
    <t>Aisle Runners</t>
  </si>
  <si>
    <t>Conrad's Flowers</t>
  </si>
  <si>
    <t>Foam Holder</t>
  </si>
  <si>
    <t>Lamire Floral Studio</t>
  </si>
  <si>
    <t>Metal Bucket</t>
  </si>
  <si>
    <t>English Garden</t>
  </si>
  <si>
    <t>Cotton Table Runners</t>
  </si>
  <si>
    <t>Abbey's Flowers</t>
  </si>
  <si>
    <t>Greenwich Design</t>
  </si>
  <si>
    <t>LED Balloons</t>
  </si>
  <si>
    <t>Village Floral</t>
  </si>
  <si>
    <t>Paper Mache Cones</t>
  </si>
  <si>
    <t>Pretty Posies</t>
  </si>
  <si>
    <t>Chair Sashes</t>
  </si>
  <si>
    <t>Forever Yours</t>
  </si>
  <si>
    <t>Ribbon</t>
  </si>
  <si>
    <t>Rambling Rose</t>
  </si>
  <si>
    <t>Rose Boxes</t>
  </si>
  <si>
    <t>Pacific Garden</t>
  </si>
  <si>
    <t>Glass Vases</t>
  </si>
  <si>
    <t>The Power of Flowers</t>
  </si>
  <si>
    <t>Foam Cones</t>
  </si>
  <si>
    <t>Belle of the Ball</t>
  </si>
  <si>
    <t>Wire Cutters</t>
  </si>
  <si>
    <t>Sea Lily Designs</t>
  </si>
  <si>
    <t>Utility Scissor</t>
  </si>
  <si>
    <t>Petal Pushers</t>
  </si>
  <si>
    <t>Faux Sea Glass Chips</t>
  </si>
  <si>
    <t>Blossom Flowers</t>
  </si>
  <si>
    <t>Aspen Wood Excelsior</t>
  </si>
  <si>
    <t>Carolina Flower Supply</t>
  </si>
  <si>
    <t>Angel Hair Vine Filler</t>
  </si>
  <si>
    <t>Bel Fiore Flowers</t>
  </si>
  <si>
    <t>Birch Flower Pots</t>
  </si>
  <si>
    <t>Exotic Gardens</t>
  </si>
  <si>
    <t>Butterfly Decorations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</si>
</sst>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"/>
    <numFmt numFmtId="167" formatCode="[$-409]mmmm\ d\,\ yyyy;@"/>
  </numFmts>
  <fonts count="19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2"/>
      <name val="Californian FB"/>
      <family val="1"/>
    </font>
    <font>
      <b/>
      <sz val="11"/>
      <color theme="3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1"/>
      <charset val="2"/>
    </font>
    <font>
      <b/>
      <sz val="11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theme="9" tint="0.79998168889431442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4" tint="0.39997558519241921"/>
      </left>
      <right/>
      <top style="thick">
        <color theme="4"/>
      </top>
      <bottom/>
      <diagonal/>
    </border>
    <border>
      <left style="thin">
        <color theme="0"/>
      </left>
      <right/>
      <top style="thick">
        <color theme="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0" fontId="7" fillId="0" borderId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" fillId="0" borderId="4" applyNumberFormat="0" applyFill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" fillId="0" borderId="2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5" fillId="0" borderId="4" applyNumberFormat="0" applyFill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0" borderId="0"/>
    <xf numFmtId="0" fontId="14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15" fillId="0" borderId="0" applyNumberFormat="0" applyFill="0" applyBorder="0" applyAlignment="0" applyProtection="0"/>
    <xf numFmtId="0" fontId="6" fillId="0" borderId="0"/>
    <xf numFmtId="0" fontId="18" fillId="0" borderId="0"/>
    <xf numFmtId="42" fontId="6" fillId="0" borderId="0" applyFont="0" applyFill="0" applyBorder="0" applyAlignment="0" applyProtection="0"/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0" fillId="0" borderId="0"/>
    <xf numFmtId="0" fontId="0" fillId="0" borderId="0"/>
    <xf numFmtId="0" fontId="0" fillId="0" borderId="0"/>
    <xf numFmtId="42" fontId="9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94">
    <xf numFmtId="0" fontId="0" fillId="0" borderId="0" xfId="0"/>
    <xf numFmtId="164" fontId="6" fillId="0" borderId="0" xfId="6" applyNumberFormat="1" applyFill="1" applyBorder="1" applyAlignment="1"/>
    <xf numFmtId="9" fontId="6" fillId="0" borderId="0" xfId="6" applyNumberFormat="1" applyFill="1" applyBorder="1"/>
    <xf numFmtId="164" fontId="6" fillId="0" borderId="0" xfId="7" applyNumberFormat="1" applyFill="1" applyBorder="1"/>
    <xf numFmtId="164" fontId="6" fillId="0" borderId="0" xfId="7" applyNumberFormat="1" applyFill="1"/>
    <xf numFmtId="9" fontId="6" fillId="0" borderId="0" xfId="7" applyNumberFormat="1" applyFill="1"/>
    <xf numFmtId="0" fontId="6" fillId="0" borderId="0" xfId="7" applyNumberFormat="1" applyFill="1"/>
    <xf numFmtId="0" fontId="12" fillId="0" borderId="0" xfId="0" applyFont="1"/>
    <xf numFmtId="1" fontId="12" fillId="0" borderId="0" xfId="0" applyNumberFormat="1" applyFont="1"/>
    <xf numFmtId="166" fontId="0" fillId="0" borderId="0" xfId="0" applyNumberFormat="1" applyFont="1"/>
    <xf numFmtId="42" fontId="8" fillId="0" borderId="0" xfId="3" applyFont="1"/>
    <xf numFmtId="0" fontId="0" fillId="0" borderId="0" xfId="0"/>
    <xf numFmtId="6" fontId="0" fillId="0" borderId="0" xfId="0" applyNumberFormat="1"/>
    <xf numFmtId="10" fontId="0" fillId="0" borderId="0" xfId="0" applyNumberFormat="1"/>
    <xf numFmtId="0" fontId="5" fillId="0" borderId="0" xfId="0" applyFont="1" applyAlignment="1">
      <alignment horizontal="center"/>
    </xf>
    <xf numFmtId="8" fontId="0" fillId="0" borderId="0" xfId="0" applyNumberFormat="1"/>
    <xf numFmtId="0" fontId="8" fillId="0" borderId="0" xfId="0" applyFont="1"/>
    <xf numFmtId="0" fontId="0" fillId="0" borderId="0" xfId="0"/>
    <xf numFmtId="16" fontId="8" fillId="0" borderId="0" xfId="0" applyNumberFormat="1" applyFont="1" applyAlignment="1">
      <alignment horizontal="left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0" xfId="0" applyBorder="1"/>
    <xf numFmtId="0" fontId="0" fillId="0" borderId="0" xfId="0"/>
    <xf numFmtId="0" fontId="10" fillId="0" borderId="0" xfId="0" applyFont="1"/>
    <xf numFmtId="0" fontId="11" fillId="0" borderId="3" xfId="0" applyFont="1" applyBorder="1"/>
    <xf numFmtId="164" fontId="6" fillId="0" borderId="0" xfId="7" applyNumberFormat="1" applyFill="1" applyBorder="1" applyAlignment="1"/>
    <xf numFmtId="43" fontId="5" fillId="0" borderId="4" xfId="5" applyNumberFormat="1" applyFill="1" applyAlignment="1"/>
    <xf numFmtId="164" fontId="5" fillId="0" borderId="4" xfId="5" applyNumberFormat="1" applyFill="1" applyAlignment="1"/>
    <xf numFmtId="0" fontId="6" fillId="0" borderId="0" xfId="6" applyFill="1"/>
    <xf numFmtId="164" fontId="5" fillId="0" borderId="4" xfId="5" applyNumberFormat="1" applyFill="1"/>
    <xf numFmtId="0" fontId="6" fillId="0" borderId="0" xfId="7" applyFill="1"/>
    <xf numFmtId="0" fontId="5" fillId="2" borderId="7" xfId="10" applyFont="1" applyBorder="1" applyAlignment="1">
      <alignment horizontal="left" indent="2"/>
    </xf>
    <xf numFmtId="0" fontId="6" fillId="0" borderId="2" xfId="6" applyFill="1" applyBorder="1" applyAlignment="1">
      <alignment horizontal="left"/>
    </xf>
    <xf numFmtId="0" fontId="6" fillId="0" borderId="2" xfId="6" applyFill="1" applyBorder="1" applyAlignment="1">
      <alignment horizontal="right"/>
    </xf>
    <xf numFmtId="0" fontId="6" fillId="0" borderId="2" xfId="6" applyFill="1" applyBorder="1" applyAlignment="1">
      <alignment horizontal="center"/>
    </xf>
    <xf numFmtId="0" fontId="6" fillId="0" borderId="2" xfId="7" applyFill="1" applyBorder="1" applyAlignment="1">
      <alignment horizontal="right"/>
    </xf>
    <xf numFmtId="0" fontId="6" fillId="0" borderId="2" xfId="7" applyFill="1" applyBorder="1" applyAlignment="1">
      <alignment horizontal="center"/>
    </xf>
    <xf numFmtId="0" fontId="13" fillId="0" borderId="0" xfId="35" applyFont="1"/>
    <xf numFmtId="0" fontId="15" fillId="0" borderId="0" xfId="34"/>
    <xf numFmtId="0" fontId="0" fillId="0" borderId="0" xfId="35" applyFont="1"/>
    <xf numFmtId="0" fontId="16" fillId="0" borderId="0" xfId="35" applyFont="1"/>
    <xf numFmtId="0" fontId="6" fillId="0" borderId="0" xfId="35"/>
    <xf numFmtId="0" fontId="17" fillId="6" borderId="8" xfId="34" applyFont="1" applyFill="1" applyBorder="1" applyAlignment="1">
      <alignment horizontal="center" vertical="center" wrapText="1"/>
    </xf>
    <xf numFmtId="0" fontId="17" fillId="6" borderId="9" xfId="34" applyFont="1" applyFill="1" applyBorder="1" applyAlignment="1">
      <alignment horizontal="center" vertical="center" wrapText="1"/>
    </xf>
    <xf numFmtId="0" fontId="0" fillId="7" borderId="10" xfId="35" applyNumberFormat="1" applyFont="1" applyFill="1" applyBorder="1" applyAlignment="1"/>
    <xf numFmtId="167" fontId="6" fillId="7" borderId="11" xfId="35" applyNumberFormat="1" applyFont="1" applyFill="1" applyBorder="1" applyAlignment="1"/>
    <xf numFmtId="0" fontId="0" fillId="7" borderId="11" xfId="35" applyNumberFormat="1" applyFont="1" applyFill="1" applyBorder="1" applyAlignment="1"/>
    <xf numFmtId="0" fontId="0" fillId="8" borderId="10" xfId="35" applyNumberFormat="1" applyFont="1" applyFill="1" applyBorder="1" applyAlignment="1"/>
    <xf numFmtId="167" fontId="6" fillId="8" borderId="11" xfId="35" applyNumberFormat="1" applyFont="1" applyFill="1" applyBorder="1" applyAlignment="1"/>
    <xf numFmtId="0" fontId="0" fillId="8" borderId="11" xfId="35" applyNumberFormat="1" applyFont="1" applyFill="1" applyBorder="1" applyAlignment="1"/>
    <xf numFmtId="0" fontId="18" fillId="0" borderId="0" xfId="36"/>
    <xf numFmtId="0" fontId="0" fillId="8" borderId="12" xfId="35" applyNumberFormat="1" applyFont="1" applyFill="1" applyBorder="1" applyAlignment="1"/>
    <xf numFmtId="167" fontId="6" fillId="8" borderId="13" xfId="35" applyNumberFormat="1" applyFont="1" applyFill="1" applyBorder="1" applyAlignment="1"/>
    <xf numFmtId="0" fontId="0" fillId="8" borderId="13" xfId="35" applyNumberFormat="1" applyFont="1" applyFill="1" applyBorder="1" applyAlignment="1"/>
    <xf numFmtId="42" fontId="8" fillId="0" borderId="0" xfId="37" applyFont="1" applyBorder="1"/>
    <xf numFmtId="0" fontId="5" fillId="2" borderId="14" xfId="10" applyFont="1" applyBorder="1" applyAlignment="1">
      <alignment horizontal="center"/>
    </xf>
    <xf numFmtId="165" fontId="6" fillId="2" borderId="0" xfId="10" applyNumberFormat="1" applyBorder="1"/>
    <xf numFmtId="165" fontId="6" fillId="2" borderId="0" xfId="10" applyNumberFormat="1" applyBorder="1"/>
    <xf numFmtId="0" fontId="14" fillId="0" borderId="0" xfId="32" applyAlignment="1">
      <alignment horizontal="center"/>
    </xf>
    <xf numFmtId="0" fontId="3" fillId="0" borderId="2" xfId="11" applyAlignment="1">
      <alignment horizontal="center"/>
    </xf>
    <xf numFmtId="0" fontId="2" fillId="0" borderId="1" xfId="33" applyAlignment="1">
      <alignment horizontal="center"/>
    </xf>
    <xf numFmtId="0" fontId="4" fillId="0" borderId="0" xfId="15" applyAlignment="1">
      <alignment horizontal="right" vertical="center"/>
    </xf>
    <xf numFmtId="0" fontId="14" fillId="0" borderId="1" xfId="32" applyBorder="1" applyAlignment="1">
      <alignment horizontal="center"/>
    </xf>
    <xf numFmtId="0" fontId="2" fillId="0" borderId="1" xfId="33" applyAlignment="1">
      <alignment horizontal="center"/>
    </xf>
    <xf numFmtId="0" fontId="14" fillId="5" borderId="0" xfId="32" applyFill="1" applyBorder="1" applyAlignment="1">
      <alignment horizontal="center"/>
    </xf>
    <xf numFmtId="0" fontId="3" fillId="0" borderId="2" xfId="11" applyFill="1" applyAlignment="1">
      <alignment horizontal="center"/>
    </xf>
    <xf numFmtId="0" fontId="6" fillId="2" borderId="5" xfId="10" applyBorder="1" applyAlignment="1">
      <alignment horizontal="center"/>
    </xf>
    <xf numFmtId="0" fontId="6" fillId="2" borderId="6" xfId="10" applyBorder="1" applyAlignment="1">
      <alignment horizontal="center"/>
    </xf>
    <xf numFmtId="0" fontId="0" fillId="0" borderId="0" xfId="38"/>
    <xf numFmtId="164" fontId="6" fillId="0" borderId="0" xfId="39" applyNumberFormat="1" applyFill="1" applyBorder="1" applyAlignment="1"/>
    <xf numFmtId="9" fontId="6" fillId="0" borderId="0" xfId="40" applyNumberFormat="1" applyFill="1" applyBorder="1"/>
    <xf numFmtId="164" fontId="6" fillId="0" borderId="0" xfId="41" applyNumberFormat="1" applyFill="1" applyBorder="1"/>
    <xf numFmtId="164" fontId="6" fillId="0" borderId="0" xfId="42" applyNumberFormat="1" applyFill="1"/>
    <xf numFmtId="9" fontId="6" fillId="0" borderId="0" xfId="43" applyNumberFormat="1" applyFill="1"/>
    <xf numFmtId="0" fontId="6" fillId="0" borderId="0" xfId="44" applyNumberFormat="1" applyFill="1"/>
    <xf numFmtId="0" fontId="12" fillId="0" borderId="0" xfId="45" applyFont="1"/>
    <xf numFmtId="1" fontId="12" fillId="0" borderId="0" xfId="46" applyNumberFormat="1" applyFont="1"/>
    <xf numFmtId="166" fontId="0" fillId="0" borderId="0" xfId="47" applyNumberFormat="1" applyFont="1"/>
    <xf numFmtId="42" fontId="8" fillId="0" borderId="0" xfId="48" applyFont="1"/>
    <xf numFmtId="0" fontId="0" fillId="0" borderId="0" xfId="49"/>
    <xf numFmtId="6" fontId="0" fillId="0" borderId="0" xfId="50" applyNumberFormat="1"/>
    <xf numFmtId="10" fontId="0" fillId="0" borderId="0" xfId="51" applyNumberFormat="1"/>
    <xf numFmtId="0" fontId="5" fillId="0" borderId="0" xfId="52" applyFont="1" applyAlignment="1">
      <alignment horizontal="center"/>
    </xf>
    <xf numFmtId="8" fontId="0" fillId="0" borderId="0" xfId="53" applyNumberFormat="1"/>
    <xf numFmtId="0" fontId="8" fillId="0" borderId="0" xfId="54" applyFont="1"/>
    <xf numFmtId="0" fontId="0" fillId="0" borderId="0" xfId="55"/>
    <xf numFmtId="16" fontId="8" fillId="0" borderId="0" xfId="56" applyNumberFormat="1" applyFont="1" applyAlignment="1">
      <alignment horizontal="left"/>
    </xf>
    <xf numFmtId="0" fontId="0" fillId="0" borderId="0" xfId="57" applyBorder="1"/>
    <xf numFmtId="0" fontId="8" fillId="0" borderId="0" xfId="58" applyFont="1" applyBorder="1"/>
    <xf numFmtId="0" fontId="8" fillId="0" borderId="0" xfId="59" applyFont="1" applyBorder="1" applyAlignment="1">
      <alignment horizontal="center"/>
    </xf>
    <xf numFmtId="0" fontId="8" fillId="0" borderId="0" xfId="60" applyFont="1" applyBorder="1" applyAlignment="1">
      <alignment horizontal="left"/>
    </xf>
    <xf numFmtId="0" fontId="0" fillId="0" borderId="0" xfId="61" applyBorder="1"/>
  </cellXfs>
  <cellStyles count="41">
    <cellStyle name="20% - Accent3" xfId="6" builtinId="38"/>
    <cellStyle name="20% - Accent5" xfId="7" builtinId="46"/>
    <cellStyle name="Custom Style 1" xfId="10" xr:uid="{00000000-0005-0000-0000-00000F000000}"/>
    <cellStyle name="Comma [0] 2" xfId="4" xr:uid="{00000000-0005-0000-0000-000003000000}"/>
    <cellStyle name="Currency [0]" xfId="37" builtinId="7"/>
    <cellStyle name="Currency [0] 2" xfId="3" xr:uid="{00000000-0005-0000-0000-000004000000}"/>
    <cellStyle name="Currency 2" xfId="2" xr:uid="{00000000-0005-0000-0000-000005000000}"/>
    <cellStyle name="Heading 1" xfId="33" builtinId="16"/>
    <cellStyle name="Heading 4" xfId="34" builtinId="19"/>
    <cellStyle name="Custom Style 2" xfId="11" xr:uid="{00000000-0005-0000-0000-000010000000}"/>
    <cellStyle name="Normal" xfId="0" builtinId="0"/>
    <cellStyle name="Normal 2" xfId="1" xr:uid="{00000000-0005-0000-0000-00000A000000}"/>
    <cellStyle name="Normal 2 2" xfId="35" xr:uid="{6B38B030-9329-40C5-85A8-E67A6B516E01}"/>
    <cellStyle name="Normal 3" xfId="36" xr:uid="{B3FD2447-B998-4B93-8F84-1E17E96F496E}"/>
    <cellStyle name="Title" xfId="32" builtinId="15"/>
    <cellStyle name="Total" xfId="5" builtinId="25"/>
    <cellStyle name="Custom Style 3" xfId="15" xr:uid="{00000000-0005-0000-0000-000014000000}"/>
    <cellStyle name="dfUq0x20uFlOC/3Dwn3ZsmhV+MZFKsdCw77fS9LxUAo=-~UC8pUsYWTvZNL62DzFoauQ==" xfId="38"/>
    <cellStyle name="PAvCqmSvnxxYdp5L26lZ6Ixpo+hlkO/rXoB4DvPWVOo=-~eDN7pefk6AMLcqUJHRoDjQ==" xfId="39"/>
    <cellStyle name="ovHgQc2xWSgbszePjI09YMpvWxUaM/foTcVFsnzUV0Q=-~KJWJWuMGdjctZv1hXV2bWw==" xfId="40"/>
    <cellStyle name="YjmnnYTWFoPq6AaA86IctAAFyfrok5/fGC5guev6cDg=-~eZYE74u7N3AP42MrZycMqg==" xfId="41"/>
    <cellStyle name="Ud1tRfu/U0xGQxSPaAKzAuRcRjhKTZLYvOnKXEI+HdQ=-~dDj49keEXJPJXbPdL2yqmw==" xfId="42"/>
    <cellStyle name="dDYYN1xp0vpBxPIur9pZ1jd0FsdxPF52lQyue6Wq0Y8=-~/tKVZAmo/BStvYdxDC9HTQ==" xfId="43"/>
    <cellStyle name="MbXltj+UxwmzFe5HIqgQ0RI+gfOcdqBSQ+a9KsPoksg=-~WiHpy9ij5KxLXqV1xIrECA==" xfId="44"/>
    <cellStyle name="0EMsNXm4G16234keJrTAOaW7q5JSlTNrzjztg4xCuk8=-~21J7ZM1W7QlEcfQ9dXrYuA==" xfId="45"/>
    <cellStyle name="L2QI612DHKXMFH3Pf8BYEdTse7JgGG3FumcMmf2pYf8=-~x5G8spIiuWXR/KV27XsVeA==" xfId="46"/>
    <cellStyle name="mAznB8bMiAqdbqOM1/z2ei0Xg0dWP4IVA9iI/sxgW3s=-~AOy46dbKer4kfYx+AJClUw==" xfId="47"/>
    <cellStyle name="qNNnbH44FVwunNd3i3dyaDChzkra0w8/XtDA9cOL1+I=-~IZUXdFqWndM49g96M+pPCg==" xfId="48" xr:uid="{00000000-0005-0000-0000-000004000000}"/>
    <cellStyle name="Qz1KdoszfvyseVqr41+YEPq6h9kHgwOzS7dP6oEAy38=-~jU6PvsDGc4MQpez5PK61OA==" xfId="49"/>
    <cellStyle name="1qDgjwEnrZf4FMX+yIblMQtUNbsCB2hjr+/D8buocGQ=-~cl3KJ7s0kEvQwYe4Te1tXw==" xfId="50"/>
    <cellStyle name="fRjUQ9n4dCMxumocDRgDiiuus9H/JZk9XtC/AQxMdbU=-~ZwwUohmwoxboURKKYK673A==" xfId="51"/>
    <cellStyle name="fRh0Urh/iVU+Bj8+pmIN6lEoE36fxbY7pRzB/6M8bcc=-~YtqLn/TVJxZUeCpZVvG8+g==" xfId="52"/>
    <cellStyle name="Yr7cznE540AAX/ayMwf9YS4NyqIUxhTjzHPsRrwfSPw=-~6pQym4wWVueQVzbzbD/8HA==" xfId="53"/>
    <cellStyle name="C1Zmv9BRCWpqi3GpuLQ6bQolaaV3ur17C/Vbs3KRYek=-~i5yJgA8Jt3itkLDVpJV76A==" xfId="54"/>
    <cellStyle name="Ri95DEf/UY6XqTek1SbNqHqXNEhrgV8YRQ/jYwCdF90=-~kUpYmVUDcAIgbRnzWUKZsA==" xfId="55"/>
    <cellStyle name="ebh+123B2WHKMgzPps1tfJBOhQSmwfTVug505oZqXis=-~80MuKHtBmpES6r/OOFcXiA==" xfId="56"/>
    <cellStyle name="KyPUfncalpYImvy0qeSIwBEdtYR4hcM3T3+8HoO6/9k=-~oQGmb1Pbw+f8ir0iAQ+bwg==" xfId="57"/>
    <cellStyle name="UlSJ7ZnqIwIjPvEn5MZvfZ8QxAjmq5kY+hS1q0EB894=-~sjGBHOXAcEyTENBxejHS/A==" xfId="58"/>
    <cellStyle name="cI0WowYsMhuKZcUDAiD7vY/5pKstw5I5jOmrZn22Gww=-~vfS3cZtw5jgaplXrTvlRfQ==" xfId="59"/>
    <cellStyle name="0GS6FpShj3fxM6zdSSS5nH6nngpcF6h02TTMbU6Khsk=-~jObRRI+bPdaN5NtS6RGDpg==" xfId="60"/>
    <cellStyle name="utvoE2/riqJEWyYw9R5zBwqE2z2VTdNQoiHteXxGMRI=-~5PsNCJOtN4PYUwZ/PjDuyw==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worksheet" Target="worksheets/sheet3.xml" Id="rId3" /><Relationship Type="http://schemas.openxmlformats.org/officeDocument/2006/relationships/theme" Target="theme/theme1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5.xml" Id="rId5" /><Relationship Type="http://schemas.openxmlformats.org/officeDocument/2006/relationships/calcChain" Target="calcChain.xml" Id="rId10" /><Relationship Type="http://schemas.openxmlformats.org/officeDocument/2006/relationships/worksheet" Target="worksheets/sheet4.xml" Id="rId4" /><Relationship Type="http://schemas.openxmlformats.org/officeDocument/2006/relationships/sharedStrings" Target="sharedStrings.xml" Id="rId9" /><Relationship Type="http://schemas.openxmlformats.org/officeDocument/2006/relationships/customXml" Target="/customXML/item.xml" Id="Rabb93f4772e7424b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sqref="A1:B1"/>
    </sheetView>
  </sheetViews>
  <sheetFormatPr defaultRowHeight="15"/>
  <cols>
    <col min="1" max="1" width="28.5703125" customWidth="1"/>
    <col min="2" max="2" width="34" customWidth="1"/>
  </cols>
  <sheetData>
    <row r="1" spans="1:2" ht="23.25">
      <c r="A1" s="60" t="s">
        <v>47</v>
      </c>
      <c r="B1" s="60"/>
    </row>
    <row r="2" spans="1:2">
      <c r="A2" s="81" t="s">
        <v>0</v>
      </c>
      <c r="B2" s="82">
        <v>925000</v>
      </c>
    </row>
    <row r="3" spans="1:2">
      <c r="A3" s="81" t="s">
        <v>1</v>
      </c>
      <c r="B3" s="81">
        <v>10</v>
      </c>
    </row>
    <row r="4" spans="1:2">
      <c r="A4" s="81" t="s">
        <v>2</v>
      </c>
      <c r="B4" s="83">
        <v>6.5000000000000002E-2</v>
      </c>
    </row>
    <row r="5" spans="1:2">
      <c r="A5" s="81" t="s">
        <v>3</v>
      </c>
      <c r="B5" s="85">
        <f>PMT(B4/12,B3*12,-B2)</f>
        <v>10503.187892852406</v>
      </c>
    </row>
    <row r="7" spans="1:2" ht="18" thickBot="1">
      <c r="A7" s="61" t="s">
        <v>7</v>
      </c>
      <c r="B7" s="61"/>
    </row>
    <row r="8" spans="1:2" ht="15.75" thickTop="1">
      <c r="A8" s="81" t="s">
        <v>0</v>
      </c>
      <c r="B8" s="82">
        <v>880684.99719925737</v>
      </c>
    </row>
    <row r="9" spans="1:2">
      <c r="A9" s="81" t="s">
        <v>1</v>
      </c>
      <c r="B9" s="81">
        <v>10</v>
      </c>
    </row>
    <row r="10" spans="1:2">
      <c r="A10" s="81" t="s">
        <v>2</v>
      </c>
      <c r="B10" s="83">
        <v>6.5000000000000002E-2</v>
      </c>
    </row>
    <row r="11" spans="1:2">
      <c r="A11" s="81" t="s">
        <v>3</v>
      </c>
      <c r="B11" s="85">
        <v>9999.9999999999945</v>
      </c>
    </row>
    <row r="13" spans="1:2" ht="18" thickBot="1">
      <c r="A13" s="61" t="s">
        <v>8</v>
      </c>
      <c r="B13" s="61"/>
    </row>
    <row r="14" spans="1:2" ht="15.75" thickTop="1">
      <c r="A14" s="81" t="s">
        <v>0</v>
      </c>
      <c r="B14" s="82">
        <v>925000</v>
      </c>
    </row>
    <row r="15" spans="1:2">
      <c r="A15" s="81" t="s">
        <v>1</v>
      </c>
      <c r="B15" s="79">
        <v>10.724829437743947</v>
      </c>
    </row>
    <row r="16" spans="1:2">
      <c r="A16" s="81" t="s">
        <v>2</v>
      </c>
      <c r="B16" s="83">
        <v>6.5000000000000002E-2</v>
      </c>
    </row>
    <row r="17" spans="1:2">
      <c r="A17" s="81" t="s">
        <v>3</v>
      </c>
      <c r="B17" s="85">
        <v>10000.000001851386</v>
      </c>
    </row>
  </sheetData>
  <mergeCells count="3">
    <mergeCell ref="A1:B1"/>
    <mergeCell ref="A7:B7"/>
    <mergeCell ref="A13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workbookViewId="0">
      <selection sqref="A1:H1"/>
    </sheetView>
  </sheetViews>
  <sheetFormatPr defaultRowHeight="15"/>
  <cols>
    <col min="1" max="1" width="22.140625" customWidth="1"/>
    <col min="2" max="2" width="11.42578125" customWidth="1"/>
    <col min="3" max="8" width="12.140625" customWidth="1"/>
  </cols>
  <sheetData>
    <row r="1" spans="1:8" ht="23.25">
      <c r="A1" s="60" t="s">
        <v>46</v>
      </c>
      <c r="B1" s="60"/>
      <c r="C1" s="60"/>
      <c r="D1" s="60"/>
      <c r="E1" s="60"/>
      <c r="F1" s="60"/>
      <c r="G1" s="60"/>
      <c r="H1" s="60"/>
    </row>
    <row r="2" spans="1:8">
      <c r="A2" s="81" t="s">
        <v>0</v>
      </c>
      <c r="B2" s="82">
        <v>925000</v>
      </c>
    </row>
    <row r="3" spans="1:8">
      <c r="A3" s="81" t="s">
        <v>4</v>
      </c>
      <c r="B3" s="81">
        <v>120</v>
      </c>
    </row>
    <row r="4" spans="1:8">
      <c r="A4" s="81" t="s">
        <v>2</v>
      </c>
      <c r="B4" s="83">
        <v>6.5000000000000002E-2</v>
      </c>
    </row>
    <row r="6" spans="1:8" ht="20.25" thickBot="1">
      <c r="C6" s="62" t="s">
        <v>5</v>
      </c>
      <c r="D6" s="62"/>
      <c r="E6" s="62"/>
      <c r="F6" s="62"/>
      <c r="G6" s="62"/>
      <c r="H6" s="62"/>
    </row>
    <row r="7" spans="1:8" ht="21" thickTop="1" thickBot="1">
      <c r="C7" s="62" t="s">
        <v>6</v>
      </c>
      <c r="D7" s="62"/>
      <c r="E7" s="62"/>
      <c r="F7" s="62"/>
      <c r="G7" s="62"/>
      <c r="H7" s="62"/>
    </row>
    <row r="8" spans="1:8" ht="15.75" thickTop="1">
      <c r="C8" s="84">
        <v>60</v>
      </c>
      <c r="D8" s="84">
        <v>120</v>
      </c>
      <c r="E8" s="84">
        <v>180</v>
      </c>
      <c r="F8" s="84">
        <v>240</v>
      </c>
      <c r="G8" s="84">
        <v>300</v>
      </c>
      <c r="H8" s="84">
        <v>360</v>
      </c>
    </row>
    <row r="9" spans="1:8">
      <c r="A9" s="63" t="s">
        <v>9</v>
      </c>
      <c r="B9" s="83">
        <v>0.08</v>
      </c>
    </row>
    <row r="10" spans="1:8">
      <c r="A10" s="63"/>
      <c r="B10" s="83">
        <v>7.4999999999999997E-2</v>
      </c>
    </row>
    <row r="11" spans="1:8">
      <c r="A11" s="63"/>
      <c r="B11" s="83">
        <v>7.0000000000000007E-2</v>
      </c>
    </row>
    <row r="12" spans="1:8">
      <c r="A12" s="63"/>
      <c r="B12" s="83">
        <v>6.5000000000000002E-2</v>
      </c>
    </row>
    <row r="13" spans="1:8">
      <c r="A13" s="63"/>
      <c r="B13" s="83">
        <v>0.06</v>
      </c>
    </row>
    <row r="14" spans="1:8">
      <c r="A14" s="63"/>
      <c r="B14" s="83">
        <v>5.5E-2</v>
      </c>
    </row>
    <row r="15" spans="1:8">
      <c r="A15" s="63"/>
      <c r="B15" s="83">
        <v>0.05</v>
      </c>
    </row>
    <row r="16" spans="1:8">
      <c r="A16" s="63"/>
      <c r="B16" s="83">
        <v>4.4999999999999998E-2</v>
      </c>
    </row>
  </sheetData>
  <mergeCells count="4">
    <mergeCell ref="A1:H1"/>
    <mergeCell ref="C6:H6"/>
    <mergeCell ref="C7:H7"/>
    <mergeCell ref="A9:A16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workbookViewId="0">
      <selection sqref="A1:F1"/>
    </sheetView>
  </sheetViews>
  <sheetFormatPr defaultRowHeight="15"/>
  <cols>
    <col min="2" max="2" width="17.85546875" customWidth="1"/>
    <col min="3" max="3" width="12.85546875" customWidth="1"/>
    <col min="4" max="4" width="17.85546875" customWidth="1"/>
    <col min="5" max="5" width="11.5703125" customWidth="1"/>
    <col min="6" max="6" width="15.7109375" customWidth="1"/>
  </cols>
  <sheetData>
    <row r="1" spans="1:6" ht="24" thickBot="1">
      <c r="A1" s="64" t="s">
        <v>48</v>
      </c>
      <c r="B1" s="64"/>
      <c r="C1" s="64"/>
      <c r="D1" s="64"/>
      <c r="E1" s="64"/>
      <c r="F1" s="64"/>
    </row>
    <row r="2" spans="1:6" ht="21" thickTop="1" thickBot="1">
      <c r="A2" s="65" t="s">
        <v>10</v>
      </c>
      <c r="B2" s="65"/>
      <c r="C2" s="65"/>
      <c r="D2" s="65"/>
      <c r="E2" s="65"/>
      <c r="F2" s="65"/>
    </row>
    <row r="3" spans="1:6" ht="15.75" thickTop="1">
      <c r="A3" s="86"/>
      <c r="B3" s="86"/>
      <c r="C3" s="86"/>
      <c r="D3" s="86"/>
      <c r="E3" s="86"/>
      <c r="F3" s="86"/>
    </row>
    <row r="4" spans="1:6">
      <c r="A4" s="87" t="s">
        <v>11</v>
      </c>
      <c r="B4" s="87"/>
      <c r="C4" s="86" t="s">
        <v>49</v>
      </c>
      <c r="D4" s="86"/>
      <c r="E4" s="86"/>
      <c r="F4" s="86"/>
    </row>
    <row r="5" spans="1:6">
      <c r="A5" s="87" t="s">
        <v>12</v>
      </c>
      <c r="B5" s="87"/>
      <c r="C5" s="86" t="s">
        <v>50</v>
      </c>
      <c r="D5" s="86"/>
      <c r="E5" s="86"/>
      <c r="F5" s="86"/>
    </row>
    <row r="6" spans="1:6">
      <c r="A6" s="87" t="s">
        <v>13</v>
      </c>
      <c r="B6" s="87"/>
      <c r="C6" s="88">
        <v>41803</v>
      </c>
      <c r="D6" s="86"/>
      <c r="E6" s="86"/>
      <c r="F6" s="86"/>
    </row>
    <row r="7" spans="1:6">
      <c r="A7" s="86"/>
      <c r="B7" s="86"/>
      <c r="C7" s="86"/>
      <c r="D7" s="86"/>
      <c r="E7" s="86"/>
      <c r="F7" s="86"/>
    </row>
    <row r="8" spans="1:6">
      <c r="A8" s="89" t="s">
        <v>14</v>
      </c>
      <c r="B8" s="89" t="s">
        <v>15</v>
      </c>
      <c r="C8" s="89" t="s">
        <v>16</v>
      </c>
      <c r="D8" s="89" t="s">
        <v>17</v>
      </c>
      <c r="E8" s="89" t="s">
        <v>18</v>
      </c>
      <c r="F8" s="89" t="s">
        <v>19</v>
      </c>
    </row>
    <row r="9" spans="1:6">
      <c r="A9" s="90"/>
      <c r="B9" s="90"/>
      <c r="C9" s="91"/>
      <c r="D9" s="90"/>
      <c r="E9" s="56"/>
      <c r="F9" s="56">
        <f>C9*E9</f>
        <v>0</v>
      </c>
    </row>
    <row r="10" spans="1:6">
      <c r="A10" s="90"/>
      <c r="B10" s="90"/>
      <c r="C10" s="91"/>
      <c r="D10" s="90"/>
      <c r="E10" s="56"/>
      <c r="F10" s="56">
        <f t="shared" ref="F10:F18" si="0">C10*E10</f>
        <v>0</v>
      </c>
    </row>
    <row r="11" spans="1:6">
      <c r="A11" s="90"/>
      <c r="B11" s="90"/>
      <c r="C11" s="91"/>
      <c r="D11" s="90"/>
      <c r="E11" s="56"/>
      <c r="F11" s="56">
        <f t="shared" si="0"/>
        <v>0</v>
      </c>
    </row>
    <row r="12" spans="1:6">
      <c r="A12" s="90"/>
      <c r="B12" s="90"/>
      <c r="C12" s="91"/>
      <c r="D12" s="90"/>
      <c r="E12" s="56"/>
      <c r="F12" s="56">
        <f t="shared" si="0"/>
        <v>0</v>
      </c>
    </row>
    <row r="13" spans="1:6">
      <c r="A13" s="90"/>
      <c r="B13" s="90"/>
      <c r="C13" s="91"/>
      <c r="D13" s="90"/>
      <c r="E13" s="56"/>
      <c r="F13" s="56">
        <f t="shared" si="0"/>
        <v>0</v>
      </c>
    </row>
    <row r="14" spans="1:6">
      <c r="A14" s="90"/>
      <c r="B14" s="90"/>
      <c r="C14" s="91"/>
      <c r="D14" s="90"/>
      <c r="E14" s="56"/>
      <c r="F14" s="56">
        <f t="shared" si="0"/>
        <v>0</v>
      </c>
    </row>
    <row r="15" spans="1:6">
      <c r="A15" s="90"/>
      <c r="B15" s="90"/>
      <c r="C15" s="91"/>
      <c r="D15" s="90"/>
      <c r="E15" s="56"/>
      <c r="F15" s="56">
        <f t="shared" si="0"/>
        <v>0</v>
      </c>
    </row>
    <row r="16" spans="1:6">
      <c r="A16" s="90"/>
      <c r="B16" s="90"/>
      <c r="C16" s="91"/>
      <c r="D16" s="90"/>
      <c r="E16" s="56"/>
      <c r="F16" s="56">
        <f t="shared" si="0"/>
        <v>0</v>
      </c>
    </row>
    <row r="17" spans="1:6">
      <c r="A17" s="90"/>
      <c r="B17" s="90"/>
      <c r="C17" s="91"/>
      <c r="D17" s="90"/>
      <c r="E17" s="56"/>
      <c r="F17" s="56">
        <f t="shared" si="0"/>
        <v>0</v>
      </c>
    </row>
    <row r="18" spans="1:6">
      <c r="A18" s="90"/>
      <c r="B18" s="90"/>
      <c r="C18" s="91"/>
      <c r="D18" s="90"/>
      <c r="E18" s="56"/>
      <c r="F18" s="56">
        <f t="shared" si="0"/>
        <v>0</v>
      </c>
    </row>
    <row r="19" spans="1:6">
      <c r="A19" s="90"/>
      <c r="B19" s="90"/>
      <c r="C19" s="92"/>
      <c r="D19" s="90"/>
      <c r="E19" s="93" t="s">
        <v>20</v>
      </c>
      <c r="F19" s="24"/>
    </row>
  </sheetData>
  <mergeCells count="2">
    <mergeCell ref="A1:F1"/>
    <mergeCell ref="A2:F2"/>
  </mergeCells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"/>
  <sheetViews>
    <sheetView workbookViewId="0">
      <selection sqref="A1:C1"/>
    </sheetView>
  </sheetViews>
  <sheetFormatPr defaultRowHeight="15"/>
  <cols>
    <col min="1" max="1" width="12.42578125" customWidth="1"/>
    <col min="2" max="2" width="25.7109375" customWidth="1"/>
    <col min="3" max="3" width="11.5703125" bestFit="1" customWidth="1"/>
  </cols>
  <sheetData>
    <row r="1" spans="1:3" ht="24" thickBot="1">
      <c r="A1" s="64" t="s">
        <v>48</v>
      </c>
      <c r="B1" s="64"/>
      <c r="C1" s="64"/>
    </row>
    <row r="2" spans="1:3" ht="21" thickTop="1" thickBot="1">
      <c r="A2" s="65" t="s">
        <v>21</v>
      </c>
      <c r="B2" s="65"/>
      <c r="C2" s="65"/>
    </row>
    <row r="3" spans="1:3" ht="16.5" thickTop="1">
      <c r="A3" s="25"/>
      <c r="B3" s="25"/>
      <c r="C3" s="25"/>
    </row>
    <row r="4" spans="1:3" ht="15.75" thickBot="1">
      <c r="A4" s="26" t="s">
        <v>14</v>
      </c>
      <c r="B4" s="26" t="s">
        <v>15</v>
      </c>
      <c r="C4" s="26" t="s">
        <v>18</v>
      </c>
    </row>
    <row r="5" spans="1:3">
      <c r="A5" s="86" t="s">
        <v>22</v>
      </c>
      <c r="B5" s="86" t="s">
        <v>23</v>
      </c>
      <c r="C5" s="80">
        <v>62400</v>
      </c>
    </row>
    <row r="6" spans="1:3">
      <c r="A6" s="86" t="s">
        <v>24</v>
      </c>
      <c r="B6" s="86" t="s">
        <v>25</v>
      </c>
      <c r="C6" s="80">
        <v>45000</v>
      </c>
    </row>
    <row r="7" spans="1:3">
      <c r="A7" s="86" t="s">
        <v>26</v>
      </c>
      <c r="B7" s="86" t="s">
        <v>27</v>
      </c>
      <c r="C7" s="80">
        <v>32400</v>
      </c>
    </row>
    <row r="8" spans="1:3">
      <c r="A8" s="86" t="s">
        <v>28</v>
      </c>
      <c r="B8" s="86" t="s">
        <v>29</v>
      </c>
      <c r="C8" s="80">
        <v>33600</v>
      </c>
    </row>
    <row r="9" spans="1:3">
      <c r="A9" s="86" t="s">
        <v>30</v>
      </c>
      <c r="B9" s="86" t="s">
        <v>31</v>
      </c>
      <c r="C9" s="80">
        <v>28200</v>
      </c>
    </row>
    <row r="10" spans="1:3">
      <c r="A10" s="86" t="s">
        <v>32</v>
      </c>
      <c r="B10" s="86" t="s">
        <v>33</v>
      </c>
      <c r="C10" s="80">
        <v>42720</v>
      </c>
    </row>
    <row r="11" spans="1:3">
      <c r="A11" s="86" t="s">
        <v>34</v>
      </c>
      <c r="B11" s="86" t="s">
        <v>35</v>
      </c>
      <c r="C11" s="80">
        <v>25200</v>
      </c>
    </row>
  </sheetData>
  <mergeCells count="2">
    <mergeCell ref="A1:C1"/>
    <mergeCell ref="A2:C2"/>
  </mergeCells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8"/>
  <sheetViews>
    <sheetView workbookViewId="0">
      <selection sqref="A1:M1"/>
    </sheetView>
  </sheetViews>
  <sheetFormatPr defaultRowHeight="15"/>
  <cols>
    <col min="1" max="1" width="18.85546875" bestFit="1" customWidth="1"/>
  </cols>
  <sheetData>
    <row r="1" spans="1:13" ht="23.25">
      <c r="A1" s="66" t="s">
        <v>48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18" thickBot="1">
      <c r="A2" s="67" t="s">
        <v>51</v>
      </c>
      <c r="B2" s="67"/>
      <c r="C2" s="67"/>
      <c r="D2" s="67"/>
      <c r="E2" s="67"/>
      <c r="F2" s="67"/>
      <c r="G2" s="67"/>
      <c r="H2" s="67" t="s">
        <v>52</v>
      </c>
      <c r="I2" s="67"/>
      <c r="J2" s="67"/>
      <c r="K2" s="67"/>
      <c r="L2" s="67"/>
      <c r="M2" s="67"/>
    </row>
    <row r="3" spans="1:13" ht="16.5" thickTop="1" thickBot="1">
      <c r="A3" s="34" t="s">
        <v>36</v>
      </c>
      <c r="B3" s="35" t="s">
        <v>37</v>
      </c>
      <c r="C3" s="35" t="s">
        <v>38</v>
      </c>
      <c r="D3" s="35" t="s">
        <v>39</v>
      </c>
      <c r="E3" s="35" t="s">
        <v>40</v>
      </c>
      <c r="F3" s="35" t="s">
        <v>41</v>
      </c>
      <c r="G3" s="36" t="s">
        <v>42</v>
      </c>
      <c r="H3" s="37" t="s">
        <v>37</v>
      </c>
      <c r="I3" s="37" t="s">
        <v>38</v>
      </c>
      <c r="J3" s="37" t="s">
        <v>39</v>
      </c>
      <c r="K3" s="37" t="s">
        <v>40</v>
      </c>
      <c r="L3" s="37" t="s">
        <v>41</v>
      </c>
      <c r="M3" s="38" t="s">
        <v>42</v>
      </c>
    </row>
    <row r="4" spans="1:13" ht="15.75" thickTop="1">
      <c r="A4" s="39" t="s">
        <v>53</v>
      </c>
      <c r="B4" s="71">
        <v>968</v>
      </c>
      <c r="C4" s="71">
        <v>1024</v>
      </c>
      <c r="D4" s="71">
        <v>957</v>
      </c>
      <c r="E4" s="71">
        <v>1097</v>
      </c>
      <c r="F4" s="71">
        <f>SUM(B4:E4)</f>
        <v>4046</v>
      </c>
      <c r="G4" s="72">
        <f>F4/$F$9</f>
        <v>0.21574064199637411</v>
      </c>
      <c r="H4" s="73">
        <f>B4*(1+$B$14)</f>
        <v>1113.1999999999998</v>
      </c>
      <c r="I4" s="74">
        <f>C4*(1+$B$14)</f>
        <v>1177.5999999999999</v>
      </c>
      <c r="J4" s="74">
        <f>D4*(1+$B$14)</f>
        <v>1100.55</v>
      </c>
      <c r="K4" s="74">
        <f>E4*(1+$B$14)</f>
        <v>1261.55</v>
      </c>
      <c r="L4" s="74">
        <f>SUM(H4:K4)</f>
        <v>4652.8999999999996</v>
      </c>
      <c r="M4" s="75">
        <f>L4/$L$9</f>
        <v>0.1998361935046902</v>
      </c>
    </row>
    <row r="5" spans="1:13">
      <c r="A5" s="39" t="s">
        <v>54</v>
      </c>
      <c r="B5" s="71">
        <v>682</v>
      </c>
      <c r="C5" s="71">
        <v>640</v>
      </c>
      <c r="D5" s="71">
        <v>845</v>
      </c>
      <c r="E5" s="71">
        <v>1021</v>
      </c>
      <c r="F5" s="71">
        <f>SUM(B5:E5)</f>
        <v>3188</v>
      </c>
      <c r="G5" s="72">
        <f>F5/$F$9</f>
        <v>0.16999040204756319</v>
      </c>
      <c r="H5" s="73">
        <f>B5*(1+$B$15)</f>
        <v>872.96</v>
      </c>
      <c r="I5" s="74">
        <f>C5*(1+$B$14)</f>
        <v>736</v>
      </c>
      <c r="J5" s="74">
        <f>D5*(1+$B$15)</f>
        <v>1081.5999999999999</v>
      </c>
      <c r="K5" s="74">
        <f>E5*(1+$B$15)</f>
        <v>1306.8800000000001</v>
      </c>
      <c r="L5" s="74">
        <f>SUM(H5:K5)</f>
        <v>3997.44</v>
      </c>
      <c r="M5" s="75">
        <f>L5/$L$9</f>
        <v>0.17168501222106405</v>
      </c>
    </row>
    <row r="6" spans="1:13">
      <c r="A6" s="39" t="s">
        <v>55</v>
      </c>
      <c r="B6" s="71">
        <v>1094</v>
      </c>
      <c r="C6" s="71">
        <v>901</v>
      </c>
      <c r="D6" s="71">
        <v>1058</v>
      </c>
      <c r="E6" s="71">
        <v>1150</v>
      </c>
      <c r="F6" s="71">
        <f>SUM(B6:E6)</f>
        <v>4203</v>
      </c>
      <c r="G6" s="72">
        <f>F6/$F$9</f>
        <v>0.22411218939959476</v>
      </c>
      <c r="H6" s="73">
        <f>B6*(1+$B$16)</f>
        <v>1170.5800000000002</v>
      </c>
      <c r="I6" s="74">
        <f>C6*(1+$B$16)</f>
        <v>964.07</v>
      </c>
      <c r="J6" s="74">
        <f>D6*(1+$B$16)</f>
        <v>1132.0600000000002</v>
      </c>
      <c r="K6" s="74">
        <f>E6*(1+$B$16)</f>
        <v>1230.5</v>
      </c>
      <c r="L6" s="74">
        <f>SUM(H6:K6)</f>
        <v>4497.21</v>
      </c>
      <c r="M6" s="76" t="e">
        <f>L6/$L$10</f>
        <v>#DIV/0!</v>
      </c>
    </row>
    <row r="7" spans="1:13">
      <c r="A7" s="39" t="s">
        <v>56</v>
      </c>
      <c r="B7" s="71">
        <v>1209</v>
      </c>
      <c r="C7" s="71">
        <v>1097</v>
      </c>
      <c r="D7" s="71">
        <v>1125</v>
      </c>
      <c r="E7" s="71">
        <v>1063</v>
      </c>
      <c r="F7" s="71">
        <f>SUM(B7:D7)</f>
        <v>3431</v>
      </c>
      <c r="G7" s="72">
        <f>F7/$F$9</f>
        <v>0.1829476378372614</v>
      </c>
      <c r="H7" s="73">
        <f>B7*(1+$B$17)</f>
        <v>1547.52</v>
      </c>
      <c r="I7" s="74">
        <f>C7*(1+$B$17)</f>
        <v>1404.16</v>
      </c>
      <c r="J7" s="74">
        <f>D7*(1+$B$17)</f>
        <v>1440</v>
      </c>
      <c r="K7" s="74">
        <f>E7*(1+$B$17)</f>
        <v>1360.64</v>
      </c>
      <c r="L7" s="74">
        <f>SUM(H7:K7)</f>
        <v>5752.3200000000006</v>
      </c>
      <c r="M7" s="75">
        <f>L7/$L$9</f>
        <v>0.24705489750927373</v>
      </c>
    </row>
    <row r="8" spans="1:13">
      <c r="A8" s="39" t="s">
        <v>57</v>
      </c>
      <c r="B8" s="71">
        <v>845</v>
      </c>
      <c r="C8" s="71">
        <v>733</v>
      </c>
      <c r="D8" s="71">
        <v>1046</v>
      </c>
      <c r="E8" s="71">
        <v>1262</v>
      </c>
      <c r="F8" s="71">
        <f>SUM(B8:E8)</f>
        <v>3886</v>
      </c>
      <c r="G8" s="72">
        <f>F8/$F$9</f>
        <v>0.20720912871920658</v>
      </c>
      <c r="H8" s="27">
        <f>B8*(1+$B$18)</f>
        <v>946.40000000000009</v>
      </c>
      <c r="I8" s="27">
        <f>C8*(1+$B$18)</f>
        <v>820.96</v>
      </c>
      <c r="J8" s="27">
        <f>D8*(1+$B$14)</f>
        <v>1202.8999999999999</v>
      </c>
      <c r="K8" s="27">
        <f>E8*(1+$B$18)</f>
        <v>1413.44</v>
      </c>
      <c r="L8" s="74">
        <f>SUM(H8:K8)</f>
        <v>4383.7000000000007</v>
      </c>
      <c r="M8" s="75">
        <f>L8/$L$9</f>
        <v>0.18827439262965262</v>
      </c>
    </row>
    <row r="9" spans="1:13" ht="15.75" thickBot="1">
      <c r="A9" s="28" t="s">
        <v>41</v>
      </c>
      <c r="B9" s="29">
        <f>SUM(B4:B8)</f>
        <v>4798</v>
      </c>
      <c r="C9" s="29">
        <f>SUM(C4:C8)</f>
        <v>4395</v>
      </c>
      <c r="D9" s="29">
        <f>SUM(D4:D8)</f>
        <v>5031</v>
      </c>
      <c r="E9" s="29">
        <f>SUM(E4:E8)</f>
        <v>5593</v>
      </c>
      <c r="F9" s="29">
        <f>SUM(F4:F8)</f>
        <v>18754</v>
      </c>
      <c r="G9" s="30"/>
      <c r="H9" s="29">
        <f>SUM(H4:H8)</f>
        <v>5650.66</v>
      </c>
      <c r="I9" s="29">
        <f>SUM(I4:I8)</f>
        <v>5102.79</v>
      </c>
      <c r="J9" s="29">
        <f>SUM(J4:J8)</f>
        <v>5957.11</v>
      </c>
      <c r="K9" s="29">
        <f>SUM(K4:K8)</f>
        <v>6573.01</v>
      </c>
      <c r="L9" s="31">
        <f>SUM(L4:L8)</f>
        <v>23283.57</v>
      </c>
      <c r="M9" s="32"/>
    </row>
    <row r="10" spans="1:13" ht="15.75" thickTop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3">
      <c r="A12" s="68" t="s">
        <v>43</v>
      </c>
      <c r="B12" s="69"/>
      <c r="C12" s="78"/>
      <c r="D12" s="78"/>
      <c r="E12" s="78"/>
      <c r="F12" s="78"/>
      <c r="G12" s="78"/>
      <c r="H12" s="77"/>
      <c r="I12" s="77"/>
      <c r="J12" s="77"/>
      <c r="K12" s="77"/>
      <c r="L12" s="77"/>
      <c r="M12" s="77"/>
    </row>
    <row r="13" spans="1:13">
      <c r="A13" s="33" t="s">
        <v>44</v>
      </c>
      <c r="B13" s="57" t="s">
        <v>45</v>
      </c>
      <c r="C13" s="78"/>
      <c r="D13" s="78"/>
      <c r="E13" s="78"/>
      <c r="F13" s="78"/>
      <c r="G13" s="78"/>
      <c r="H13" s="77"/>
      <c r="I13" s="77"/>
      <c r="J13" s="77"/>
      <c r="K13" s="77"/>
      <c r="L13" s="77"/>
      <c r="M13" s="77"/>
    </row>
    <row r="14" spans="1:13">
      <c r="A14" s="58" t="s">
        <v>53</v>
      </c>
      <c r="B14" s="58">
        <v>0.15</v>
      </c>
      <c r="C14" s="78"/>
      <c r="D14" s="78"/>
      <c r="E14" s="78"/>
      <c r="F14" s="78"/>
      <c r="G14" s="78"/>
      <c r="H14" s="77"/>
      <c r="I14" s="77"/>
      <c r="J14" s="77"/>
      <c r="K14" s="77"/>
      <c r="L14" s="77"/>
      <c r="M14" s="77"/>
    </row>
    <row r="15" spans="1:13">
      <c r="A15" s="58" t="s">
        <v>54</v>
      </c>
      <c r="B15" s="58">
        <v>0.28000000000000003</v>
      </c>
      <c r="C15" s="78"/>
      <c r="D15" s="78"/>
      <c r="E15" s="78"/>
      <c r="F15" s="78"/>
      <c r="G15" s="78"/>
      <c r="H15" s="77"/>
      <c r="I15" s="77"/>
      <c r="J15" s="77"/>
      <c r="K15" s="77"/>
      <c r="L15" s="77"/>
      <c r="M15" s="77"/>
    </row>
    <row r="16" spans="1:13">
      <c r="A16" s="58" t="s">
        <v>55</v>
      </c>
      <c r="B16" s="58">
        <v>7.0000000000000007E-2</v>
      </c>
      <c r="C16" s="78"/>
      <c r="D16" s="78"/>
      <c r="E16" s="78"/>
      <c r="F16" s="78"/>
      <c r="G16" s="78"/>
      <c r="H16" s="77"/>
      <c r="I16" s="77"/>
      <c r="J16" s="77"/>
      <c r="K16" s="77"/>
      <c r="L16" s="77"/>
      <c r="M16" s="77"/>
    </row>
    <row r="17" spans="1:13">
      <c r="A17" s="58" t="s">
        <v>56</v>
      </c>
      <c r="B17" s="58">
        <v>0.28000000000000003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>
      <c r="A18" s="58" t="s">
        <v>57</v>
      </c>
      <c r="B18" s="59">
        <v>0.12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</sheetData>
  <mergeCells count="4">
    <mergeCell ref="A1:M1"/>
    <mergeCell ref="A2:G2"/>
    <mergeCell ref="H2:M2"/>
    <mergeCell ref="A12:B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D31A0-7E3F-4142-8B59-A3978E3DBDD6}">
  <dimension ref="A1:E27"/>
  <sheetViews>
    <sheetView workbookViewId="0"/>
  </sheetViews>
  <sheetFormatPr defaultRowHeight="15"/>
  <cols>
    <col min="1" max="3" width="22.85546875" style="43" customWidth="1"/>
    <col min="4" max="16384" width="9.140625" style="43"/>
  </cols>
  <sheetData>
    <row r="1" spans="1:5">
      <c r="A1" s="40" t="s">
        <v>58</v>
      </c>
      <c r="B1" s="41" t="s">
        <v>88</v>
      </c>
      <c r="C1" s="42"/>
    </row>
    <row r="2" spans="1:5">
      <c r="A2" s="40" t="s">
        <v>60</v>
      </c>
      <c r="C2" s="42"/>
    </row>
    <row r="3" spans="1:5">
      <c r="A3" s="40" t="s">
        <v>61</v>
      </c>
    </row>
    <row r="4" spans="1:5" ht="20.25" thickBot="1">
      <c r="A4" s="65" t="s">
        <v>62</v>
      </c>
      <c r="B4" s="65"/>
      <c r="C4" s="65"/>
    </row>
    <row r="5" spans="1:5" ht="30.75" thickTop="1">
      <c r="A5" s="44" t="s">
        <v>61</v>
      </c>
      <c r="B5" s="45" t="s">
        <v>63</v>
      </c>
      <c r="C5" s="45" t="s">
        <v>58</v>
      </c>
    </row>
    <row r="6" spans="1:5">
      <c r="A6" s="46" t="s">
        <v>64</v>
      </c>
      <c r="B6" s="47">
        <v>43164</v>
      </c>
      <c r="C6" s="48" t="s">
        <v>65</v>
      </c>
    </row>
    <row r="7" spans="1:5">
      <c r="A7" s="49" t="s">
        <v>66</v>
      </c>
      <c r="B7" s="50">
        <v>43503</v>
      </c>
      <c r="C7" s="51" t="s">
        <v>67</v>
      </c>
    </row>
    <row r="8" spans="1:5">
      <c r="A8" s="46" t="s">
        <v>68</v>
      </c>
      <c r="B8" s="47">
        <v>43639</v>
      </c>
      <c r="C8" s="48" t="s">
        <v>69</v>
      </c>
    </row>
    <row r="9" spans="1:5">
      <c r="A9" s="49" t="s">
        <v>70</v>
      </c>
      <c r="B9" s="50">
        <v>43206</v>
      </c>
      <c r="C9" s="51" t="s">
        <v>71</v>
      </c>
    </row>
    <row r="10" spans="1:5">
      <c r="A10" s="46" t="s">
        <v>72</v>
      </c>
      <c r="B10" s="47">
        <v>43753</v>
      </c>
      <c r="C10" s="48" t="s">
        <v>73</v>
      </c>
    </row>
    <row r="11" spans="1:5">
      <c r="A11" s="49" t="s">
        <v>74</v>
      </c>
      <c r="B11" s="50">
        <v>43347</v>
      </c>
      <c r="C11" s="51" t="s">
        <v>75</v>
      </c>
    </row>
    <row r="12" spans="1:5">
      <c r="A12" s="46" t="s">
        <v>76</v>
      </c>
      <c r="B12" s="47">
        <v>44079</v>
      </c>
      <c r="C12" s="48" t="s">
        <v>77</v>
      </c>
    </row>
    <row r="13" spans="1:5">
      <c r="A13" s="49" t="s">
        <v>78</v>
      </c>
      <c r="B13" s="50">
        <v>43531</v>
      </c>
      <c r="C13" s="51" t="s">
        <v>59</v>
      </c>
    </row>
    <row r="14" spans="1:5">
      <c r="A14" s="46" t="s">
        <v>79</v>
      </c>
      <c r="B14" s="47">
        <v>43584</v>
      </c>
      <c r="C14" s="48" t="s">
        <v>80</v>
      </c>
    </row>
    <row r="15" spans="1:5">
      <c r="A15" s="49" t="s">
        <v>81</v>
      </c>
      <c r="B15" s="50">
        <v>44187</v>
      </c>
      <c r="C15" s="51" t="s">
        <v>82</v>
      </c>
    </row>
    <row r="16" spans="1:5">
      <c r="A16" s="46" t="s">
        <v>83</v>
      </c>
      <c r="B16" s="47">
        <v>43491</v>
      </c>
      <c r="C16" s="48" t="s">
        <v>84</v>
      </c>
      <c r="E16" s="52"/>
    </row>
    <row r="17" spans="1:3">
      <c r="A17" s="49" t="s">
        <v>85</v>
      </c>
      <c r="B17" s="50">
        <v>44042</v>
      </c>
      <c r="C17" s="51" t="s">
        <v>86</v>
      </c>
    </row>
    <row r="18" spans="1:3">
      <c r="A18" s="46" t="s">
        <v>87</v>
      </c>
      <c r="B18" s="47">
        <v>43704</v>
      </c>
      <c r="C18" s="48" t="s">
        <v>88</v>
      </c>
    </row>
    <row r="19" spans="1:3">
      <c r="A19" s="49" t="s">
        <v>89</v>
      </c>
      <c r="B19" s="50">
        <v>43875</v>
      </c>
      <c r="C19" s="51" t="s">
        <v>90</v>
      </c>
    </row>
    <row r="20" spans="1:3">
      <c r="A20" s="46" t="s">
        <v>91</v>
      </c>
      <c r="B20" s="47">
        <v>43700</v>
      </c>
      <c r="C20" s="48" t="s">
        <v>92</v>
      </c>
    </row>
    <row r="21" spans="1:3">
      <c r="A21" s="49" t="s">
        <v>93</v>
      </c>
      <c r="B21" s="50">
        <v>44091</v>
      </c>
      <c r="C21" s="51" t="s">
        <v>94</v>
      </c>
    </row>
    <row r="22" spans="1:3">
      <c r="A22" s="46" t="s">
        <v>95</v>
      </c>
      <c r="B22" s="47">
        <v>43974</v>
      </c>
      <c r="C22" s="48" t="s">
        <v>96</v>
      </c>
    </row>
    <row r="23" spans="1:3">
      <c r="A23" s="49" t="s">
        <v>97</v>
      </c>
      <c r="B23" s="50">
        <v>43992</v>
      </c>
      <c r="C23" s="51" t="s">
        <v>98</v>
      </c>
    </row>
    <row r="24" spans="1:3">
      <c r="A24" s="46" t="s">
        <v>99</v>
      </c>
      <c r="B24" s="47">
        <v>43701</v>
      </c>
      <c r="C24" s="48" t="s">
        <v>100</v>
      </c>
    </row>
    <row r="25" spans="1:3">
      <c r="A25" s="49" t="s">
        <v>101</v>
      </c>
      <c r="B25" s="50">
        <v>43154</v>
      </c>
      <c r="C25" s="51" t="s">
        <v>102</v>
      </c>
    </row>
    <row r="26" spans="1:3">
      <c r="A26" s="46" t="s">
        <v>103</v>
      </c>
      <c r="B26" s="47">
        <v>43907</v>
      </c>
      <c r="C26" s="48" t="s">
        <v>104</v>
      </c>
    </row>
    <row r="27" spans="1:3">
      <c r="A27" s="53" t="s">
        <v>105</v>
      </c>
      <c r="B27" s="54">
        <v>44003</v>
      </c>
      <c r="C27" s="55" t="s">
        <v>106</v>
      </c>
    </row>
  </sheetData>
  <mergeCells count="1">
    <mergeCell ref="A4:C4"/>
  </mergeCells>
  <pageMargins left="0.75" right="0.75" top="1" bottom="1" header="0.5" footer="0.5"/>
  <pageSetup orientation="portrait" r:id="rId1"/>
  <headerFooter alignWithMargins="0"/>
</worksheet>
</file>

<file path=customXML/_rels/item.xml.rels>&#65279;<?xml version="1.0" encoding="utf-8"?><Relationships xmlns="http://schemas.openxmlformats.org/package/2006/relationships"><Relationship Type="http://schemas.openxmlformats.org/officeDocument/2006/relationships/customXmlProps" Target="/customXML/itemProps.xml" Id="Re2e1ae97b9f64809" /></Relationships>
</file>

<file path=customXML/item.xml><?xml version="1.0" encoding="utf-8"?>
<project>
  <id>70AgY3teK8rw9VzwJMr3/WRTH3cPB/vvt6/maz0aZD8=-~TOCsKUm44TPXchg90Zb9lw==</id>
</project>
</file>

<file path=customXML/itemProps.xml><?xml version="1.0" encoding="utf-8"?>
<ds:datastoreItem xmlns:ds="http://schemas.openxmlformats.org/officedocument/2006/2/customXml" ds:itemID="{C66AC4F1-97D3-4D10-8D07-51E6CC79AD91}">
  <ds:schemaRefs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Warehouse Purchase</vt:lpstr>
      <vt:lpstr>Warehouse Payment Table</vt:lpstr>
      <vt:lpstr>Staffing Plan</vt:lpstr>
      <vt:lpstr>Job Information</vt:lpstr>
      <vt:lpstr>Revenue</vt:lpstr>
      <vt:lpstr>Suppliers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Shelley Gaskin</cp:lastModifiedBy>
  <dcterms:created xsi:type="dcterms:W3CDTF">2009-04-24T19:58:35Z</dcterms:created>
  <dcterms:modified xsi:type="dcterms:W3CDTF">2018-07-07T20:55:25Z</dcterms:modified>
</cp:coreProperties>
</file>