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af500d8c232369b/Desktop/"/>
    </mc:Choice>
  </mc:AlternateContent>
  <xr:revisionPtr revIDLastSave="3" documentId="8_{7665D0D5-2367-4362-A41C-7738A42D81B1}" xr6:coauthVersionLast="47" xr6:coauthVersionMax="47" xr10:uidLastSave="{E1220D22-1644-4691-92F5-65CF93043D8A}"/>
  <bookViews>
    <workbookView xWindow="-108" yWindow="-108" windowWidth="23256" windowHeight="13176" xr2:uid="{00000000-000D-0000-FFFF-FFFF00000000}"/>
  </bookViews>
  <sheets>
    <sheet name="Colorado" sheetId="1" r:id="rId1"/>
  </sheet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D6" i="1"/>
  <c r="D13" i="1"/>
  <c r="D14" i="1"/>
  <c r="D11" i="1"/>
  <c r="D10" i="1"/>
  <c r="D9" i="1"/>
  <c r="D8" i="1"/>
  <c r="D7" i="1"/>
  <c r="D5" i="1"/>
  <c r="D4" i="1"/>
  <c r="D3" i="1"/>
  <c r="G3" i="1" s="1"/>
  <c r="D2" i="1"/>
  <c r="G2" i="1" l="1"/>
  <c r="G4" i="1"/>
  <c r="G5" i="1"/>
  <c r="H4" i="1" l="1"/>
  <c r="I4" i="1" s="1"/>
  <c r="H3" i="1"/>
  <c r="I3" i="1" s="1"/>
  <c r="H5" i="1"/>
  <c r="I5" i="1" s="1"/>
  <c r="H2" i="1"/>
  <c r="I2" i="1" s="1"/>
  <c r="I8" i="1" l="1"/>
  <c r="J4" i="1"/>
  <c r="I7" i="1"/>
  <c r="J3" i="1"/>
  <c r="I9" i="1"/>
  <c r="J5" i="1"/>
  <c r="J2" i="1"/>
  <c r="I6" i="1"/>
  <c r="I10" i="1" l="1"/>
  <c r="J6" i="1"/>
  <c r="I11" i="1"/>
  <c r="J7" i="1"/>
  <c r="I13" i="1"/>
  <c r="J9" i="1"/>
  <c r="I12" i="1"/>
  <c r="J8" i="1"/>
  <c r="J13" i="1" l="1"/>
  <c r="I17" i="1"/>
  <c r="I21" i="1" s="1"/>
  <c r="I25" i="1" s="1"/>
  <c r="I29" i="1" s="1"/>
  <c r="I33" i="1" s="1"/>
  <c r="I37" i="1" s="1"/>
  <c r="I41" i="1" s="1"/>
  <c r="I45" i="1" s="1"/>
  <c r="I49" i="1" s="1"/>
  <c r="J12" i="1"/>
  <c r="I16" i="1"/>
  <c r="I20" i="1" s="1"/>
  <c r="I24" i="1" s="1"/>
  <c r="I28" i="1" s="1"/>
  <c r="I32" i="1" s="1"/>
  <c r="I36" i="1" s="1"/>
  <c r="I40" i="1" s="1"/>
  <c r="I44" i="1" s="1"/>
  <c r="I48" i="1" s="1"/>
  <c r="J11" i="1"/>
  <c r="I15" i="1"/>
  <c r="I19" i="1" s="1"/>
  <c r="I23" i="1" s="1"/>
  <c r="I27" i="1" s="1"/>
  <c r="I31" i="1" s="1"/>
  <c r="I35" i="1" s="1"/>
  <c r="I39" i="1" s="1"/>
  <c r="I43" i="1" s="1"/>
  <c r="I47" i="1" s="1"/>
  <c r="I14" i="1"/>
  <c r="J10" i="1"/>
  <c r="J14" i="1" l="1"/>
  <c r="J53" i="1" s="1"/>
  <c r="I18" i="1"/>
  <c r="I22" i="1" s="1"/>
  <c r="I26" i="1" s="1"/>
  <c r="I30" i="1" s="1"/>
  <c r="I34" i="1" s="1"/>
  <c r="I38" i="1" s="1"/>
  <c r="I42" i="1" s="1"/>
  <c r="I46" i="1" s="1"/>
  <c r="J52" i="1" l="1"/>
  <c r="K42" i="1" l="1"/>
  <c r="L42" i="1" s="1"/>
  <c r="K41" i="1"/>
  <c r="L41" i="1" s="1"/>
  <c r="K46" i="1"/>
  <c r="L46" i="1" s="1"/>
  <c r="K38" i="1"/>
  <c r="L38" i="1" s="1"/>
  <c r="K49" i="1"/>
  <c r="L49" i="1" s="1"/>
  <c r="K43" i="1"/>
  <c r="L43" i="1" s="1"/>
  <c r="K47" i="1"/>
  <c r="L47" i="1" s="1"/>
  <c r="K39" i="1"/>
  <c r="L39" i="1" s="1"/>
  <c r="K44" i="1"/>
  <c r="L44" i="1" s="1"/>
  <c r="K48" i="1"/>
  <c r="L48" i="1" s="1"/>
  <c r="K40" i="1"/>
  <c r="L40" i="1" s="1"/>
  <c r="K45" i="1"/>
  <c r="L45" i="1" s="1"/>
</calcChain>
</file>

<file path=xl/sharedStrings.xml><?xml version="1.0" encoding="utf-8"?>
<sst xmlns="http://schemas.openxmlformats.org/spreadsheetml/2006/main" count="15" uniqueCount="15">
  <si>
    <t>Date</t>
  </si>
  <si>
    <t>Period</t>
  </si>
  <si>
    <t>DollarsPerGallon</t>
  </si>
  <si>
    <t>Average of averages</t>
  </si>
  <si>
    <t>Seasonal Factor (Index)</t>
  </si>
  <si>
    <t>Average of all seasons</t>
  </si>
  <si>
    <t>Deseasonalized Price</t>
  </si>
  <si>
    <t>)</t>
  </si>
  <si>
    <t>Quarterly Average</t>
  </si>
  <si>
    <t>New Period (Quarterly)</t>
  </si>
  <si>
    <t>a</t>
  </si>
  <si>
    <t>b</t>
  </si>
  <si>
    <t>Period (in Number)</t>
  </si>
  <si>
    <t>Reasonalized Prices</t>
  </si>
  <si>
    <t>Predicted Deasonalized Prices(quaterly)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</si>
</sst>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3">
    <cellStyle name="Normal" xfId="0" builtinId="0"/>
    <cellStyle name="Normal 2" xfId="1" xr:uid="{00000000-0005-0000-0000-000001000000}"/>
    <cellStyle name="Normal 3" xfId="2" xr:uid="{749313FC-4769-410E-8A55-A61B963194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topLeftCell="A26" workbookViewId="0">
      <selection activeCell="G42" sqref="G42"/>
    </sheetView>
  </sheetViews>
  <sheetFormatPr defaultColWidth="9.109375" defaultRowHeight="14.4" x14ac:dyDescent="0.3"/>
  <cols>
    <col min="1" max="1" width="6.33203125" style="2" bestFit="1" customWidth="1"/>
    <col min="2" max="2" width="24.44140625" style="2" customWidth="1"/>
    <col min="3" max="3" width="14.109375" style="2" bestFit="1" customWidth="1"/>
    <col min="4" max="6" width="14.109375" style="2" customWidth="1"/>
    <col min="7" max="7" width="14.33203125" style="2" customWidth="1"/>
    <col min="8" max="8" width="15.44140625" style="2" customWidth="1"/>
    <col min="9" max="9" width="13" style="2" customWidth="1"/>
    <col min="10" max="10" width="14.5546875" style="2" customWidth="1"/>
    <col min="11" max="11" width="18" style="2" customWidth="1"/>
    <col min="12" max="16384" width="9.109375" style="2"/>
  </cols>
  <sheetData>
    <row r="1" spans="1:12" s="1" customFormat="1" ht="43.2" x14ac:dyDescent="0.3">
      <c r="A1" s="1" t="s">
        <v>1</v>
      </c>
      <c r="B1" s="1" t="s">
        <v>0</v>
      </c>
      <c r="C1" s="1" t="s">
        <v>2</v>
      </c>
      <c r="D1" s="5" t="s">
        <v>8</v>
      </c>
      <c r="E1" s="5" t="s">
        <v>9</v>
      </c>
      <c r="F1" s="5" t="s">
        <v>12</v>
      </c>
      <c r="G1" s="6" t="s">
        <v>5</v>
      </c>
      <c r="H1" s="6" t="s">
        <v>3</v>
      </c>
      <c r="I1" s="6" t="s">
        <v>4</v>
      </c>
      <c r="J1" s="6" t="s">
        <v>6</v>
      </c>
      <c r="K1" s="6" t="s">
        <v>14</v>
      </c>
      <c r="L1" s="5" t="s">
        <v>13</v>
      </c>
    </row>
    <row r="2" spans="1:12" s="1" customFormat="1" x14ac:dyDescent="0.3">
      <c r="A2" s="2">
        <v>1</v>
      </c>
      <c r="B2" s="3">
        <v>43966</v>
      </c>
      <c r="C2" s="2">
        <v>1.7310000000000001</v>
      </c>
      <c r="D2" s="1">
        <f>ROUND(AVERAGE(C2:C3),2)</f>
        <v>2</v>
      </c>
      <c r="E2" s="1">
        <v>2</v>
      </c>
      <c r="F2" s="1">
        <v>1</v>
      </c>
      <c r="G2" s="1">
        <f>ROUND(AVERAGE(D2,D6,D10,D14),2)</f>
        <v>3.19</v>
      </c>
      <c r="H2" s="1">
        <f>ROUND(AVERAGE($G$2:$G$5),2)</f>
        <v>3.17</v>
      </c>
      <c r="I2" s="1">
        <f>ROUND(G2/H2,2)</f>
        <v>1.01</v>
      </c>
      <c r="J2" s="1">
        <f>ROUND((D2/I2),2)</f>
        <v>1.98</v>
      </c>
    </row>
    <row r="3" spans="1:12" s="1" customFormat="1" x14ac:dyDescent="0.3">
      <c r="A3" s="2">
        <v>2</v>
      </c>
      <c r="B3" s="3">
        <v>43997</v>
      </c>
      <c r="C3" s="2">
        <v>2.2709999999999999</v>
      </c>
      <c r="D3" s="2">
        <f>ROUND(AVERAGE(C4:C6),2)</f>
        <v>2.36</v>
      </c>
      <c r="E3" s="1">
        <v>3</v>
      </c>
      <c r="F3" s="1">
        <v>1</v>
      </c>
      <c r="G3" s="1">
        <f>ROUND(AVERAGE(D3,D7,D11),2)</f>
        <v>3.33</v>
      </c>
      <c r="H3" s="1">
        <f t="shared" ref="H3:H5" si="0">ROUND(AVERAGE($G$2:$G$5),2)</f>
        <v>3.17</v>
      </c>
      <c r="I3" s="1">
        <f t="shared" ref="I3:I5" si="1">ROUND(G3/H3,2)</f>
        <v>1.05</v>
      </c>
      <c r="J3" s="1">
        <f t="shared" ref="J3:J14" si="2">ROUND((D3/I3),2)</f>
        <v>2.25</v>
      </c>
    </row>
    <row r="4" spans="1:12" s="1" customFormat="1" x14ac:dyDescent="0.3">
      <c r="A4" s="2">
        <v>3</v>
      </c>
      <c r="B4" s="3">
        <v>44027</v>
      </c>
      <c r="C4" s="2">
        <v>2.4350000000000001</v>
      </c>
      <c r="D4" s="2">
        <f>ROUND(AVERAGE(C7:C9),2)</f>
        <v>2.16</v>
      </c>
      <c r="E4" s="1">
        <v>4</v>
      </c>
      <c r="F4" s="1">
        <v>2</v>
      </c>
      <c r="G4" s="1">
        <f>ROUND(AVERAGE(D4,D8,D12),2)</f>
        <v>2.94</v>
      </c>
      <c r="H4" s="1">
        <f t="shared" si="0"/>
        <v>3.17</v>
      </c>
      <c r="I4" s="1">
        <f t="shared" si="1"/>
        <v>0.93</v>
      </c>
      <c r="J4" s="1">
        <f t="shared" si="2"/>
        <v>2.3199999999999998</v>
      </c>
    </row>
    <row r="5" spans="1:12" s="1" customFormat="1" x14ac:dyDescent="0.3">
      <c r="A5" s="2">
        <v>4</v>
      </c>
      <c r="B5" s="3">
        <v>44058</v>
      </c>
      <c r="C5" s="2">
        <v>2.3639999999999999</v>
      </c>
      <c r="D5" s="2">
        <f>ROUND(AVERAGE(C10:C12),2)</f>
        <v>2.48</v>
      </c>
      <c r="E5" s="1">
        <v>1</v>
      </c>
      <c r="F5" s="1">
        <v>2</v>
      </c>
      <c r="G5" s="1">
        <f>ROUND(AVERAGE(D5,D9,D13),2)</f>
        <v>3.22</v>
      </c>
      <c r="H5" s="1">
        <f t="shared" si="0"/>
        <v>3.17</v>
      </c>
      <c r="I5" s="1">
        <f t="shared" si="1"/>
        <v>1.02</v>
      </c>
      <c r="J5" s="1">
        <f t="shared" si="2"/>
        <v>2.4300000000000002</v>
      </c>
    </row>
    <row r="6" spans="1:12" x14ac:dyDescent="0.3">
      <c r="A6" s="2">
        <v>5</v>
      </c>
      <c r="B6" s="3">
        <v>44089</v>
      </c>
      <c r="C6" s="2">
        <v>2.2770000000000001</v>
      </c>
      <c r="D6" s="2">
        <f>ROUND(AVERAGE(C13:C15),2)</f>
        <v>3.06</v>
      </c>
      <c r="E6" s="1">
        <v>2</v>
      </c>
      <c r="F6" s="1">
        <v>2</v>
      </c>
      <c r="I6" s="2">
        <f>I2</f>
        <v>1.01</v>
      </c>
      <c r="J6" s="1">
        <f t="shared" si="2"/>
        <v>3.03</v>
      </c>
      <c r="K6" s="1"/>
    </row>
    <row r="7" spans="1:12" x14ac:dyDescent="0.3">
      <c r="A7" s="2">
        <v>6</v>
      </c>
      <c r="B7" s="3">
        <v>44119</v>
      </c>
      <c r="C7" s="2">
        <v>2.1960000000000002</v>
      </c>
      <c r="D7" s="2">
        <f>ROUND(AVERAGE(C16:C18),2)</f>
        <v>3.54</v>
      </c>
      <c r="E7" s="1">
        <v>3</v>
      </c>
      <c r="F7" s="1">
        <v>3</v>
      </c>
      <c r="G7" s="1"/>
      <c r="I7" s="2">
        <f t="shared" ref="I7:I49" si="3">I3</f>
        <v>1.05</v>
      </c>
      <c r="J7" s="1">
        <f t="shared" si="2"/>
        <v>3.37</v>
      </c>
    </row>
    <row r="8" spans="1:12" x14ac:dyDescent="0.3">
      <c r="A8" s="2">
        <v>7</v>
      </c>
      <c r="B8" s="3">
        <v>44150</v>
      </c>
      <c r="C8" s="2">
        <v>2.1120000000000001</v>
      </c>
      <c r="D8" s="2">
        <f>ROUND(AVERAGE(C19:C21),2)</f>
        <v>3.43</v>
      </c>
      <c r="E8" s="1">
        <v>4</v>
      </c>
      <c r="F8" s="1">
        <v>3</v>
      </c>
      <c r="G8" s="1"/>
      <c r="I8" s="2">
        <f t="shared" si="3"/>
        <v>0.93</v>
      </c>
      <c r="J8" s="1">
        <f t="shared" si="2"/>
        <v>3.69</v>
      </c>
    </row>
    <row r="9" spans="1:12" x14ac:dyDescent="0.3">
      <c r="A9" s="2">
        <v>8</v>
      </c>
      <c r="B9" s="3">
        <v>44180</v>
      </c>
      <c r="C9" s="2">
        <v>2.16</v>
      </c>
      <c r="D9" s="2">
        <f>ROUND(AVERAGE(C22:C24),2)</f>
        <v>3.47</v>
      </c>
      <c r="E9" s="1">
        <v>1</v>
      </c>
      <c r="F9" s="1">
        <v>3</v>
      </c>
      <c r="G9" s="1"/>
      <c r="I9" s="2">
        <f t="shared" si="3"/>
        <v>1.02</v>
      </c>
      <c r="J9" s="1">
        <f t="shared" si="2"/>
        <v>3.4</v>
      </c>
    </row>
    <row r="10" spans="1:12" x14ac:dyDescent="0.3">
      <c r="A10" s="2">
        <v>9</v>
      </c>
      <c r="B10" s="3">
        <v>44211</v>
      </c>
      <c r="C10" s="2">
        <v>2.262</v>
      </c>
      <c r="D10" s="2">
        <f>ROUND(AVERAGE(C25:C27),2)</f>
        <v>4.26</v>
      </c>
      <c r="E10" s="1">
        <v>2</v>
      </c>
      <c r="F10" s="1">
        <v>4</v>
      </c>
      <c r="I10" s="2">
        <f t="shared" si="3"/>
        <v>1.01</v>
      </c>
      <c r="J10" s="1">
        <f t="shared" si="2"/>
        <v>4.22</v>
      </c>
    </row>
    <row r="11" spans="1:12" x14ac:dyDescent="0.3">
      <c r="A11" s="2">
        <v>10</v>
      </c>
      <c r="B11" s="3">
        <v>44242</v>
      </c>
      <c r="C11" s="2">
        <v>2.3980000000000001</v>
      </c>
      <c r="D11" s="2">
        <f>ROUND(AVERAGE(C28:C30),2)</f>
        <v>4.09</v>
      </c>
      <c r="E11" s="1">
        <v>3</v>
      </c>
      <c r="F11" s="1">
        <v>4</v>
      </c>
      <c r="I11" s="2">
        <f t="shared" si="3"/>
        <v>1.05</v>
      </c>
      <c r="J11" s="1">
        <f t="shared" si="2"/>
        <v>3.9</v>
      </c>
    </row>
    <row r="12" spans="1:12" x14ac:dyDescent="0.3">
      <c r="A12" s="2">
        <v>11</v>
      </c>
      <c r="B12" s="3">
        <v>44270</v>
      </c>
      <c r="C12" s="2">
        <v>2.7879999999999998</v>
      </c>
      <c r="D12" s="2">
        <f>ROUND(AVERAGE(C31:C33),2)</f>
        <v>3.23</v>
      </c>
      <c r="E12" s="1">
        <v>4</v>
      </c>
      <c r="F12" s="1">
        <v>4</v>
      </c>
      <c r="I12" s="2">
        <f t="shared" si="3"/>
        <v>0.93</v>
      </c>
      <c r="J12" s="1">
        <f t="shared" si="2"/>
        <v>3.47</v>
      </c>
    </row>
    <row r="13" spans="1:12" x14ac:dyDescent="0.3">
      <c r="A13" s="2">
        <v>12</v>
      </c>
      <c r="B13" s="3">
        <v>44301</v>
      </c>
      <c r="C13" s="2">
        <v>2.9049999999999998</v>
      </c>
      <c r="D13" s="2">
        <f>ROUND(AVERAGE(C34:C36),2)</f>
        <v>3.7</v>
      </c>
      <c r="E13" s="1">
        <v>1</v>
      </c>
      <c r="F13" s="1">
        <v>5</v>
      </c>
      <c r="I13" s="2">
        <f t="shared" si="3"/>
        <v>1.02</v>
      </c>
      <c r="J13" s="1">
        <f t="shared" si="2"/>
        <v>3.63</v>
      </c>
    </row>
    <row r="14" spans="1:12" x14ac:dyDescent="0.3">
      <c r="A14" s="2">
        <v>13</v>
      </c>
      <c r="B14" s="3">
        <v>44331</v>
      </c>
      <c r="C14" s="2">
        <v>3.0259999999999998</v>
      </c>
      <c r="D14" s="2">
        <f>C37</f>
        <v>3.4359999999999999</v>
      </c>
      <c r="E14" s="2">
        <v>2</v>
      </c>
      <c r="F14" s="2">
        <v>5</v>
      </c>
      <c r="I14" s="2">
        <f t="shared" si="3"/>
        <v>1.01</v>
      </c>
      <c r="J14" s="1">
        <f t="shared" si="2"/>
        <v>3.4</v>
      </c>
      <c r="K14" s="1"/>
    </row>
    <row r="15" spans="1:12" x14ac:dyDescent="0.3">
      <c r="A15" s="2">
        <v>14</v>
      </c>
      <c r="B15" s="3">
        <v>44362</v>
      </c>
      <c r="C15" s="2">
        <v>3.234</v>
      </c>
      <c r="F15" s="2">
        <v>5</v>
      </c>
      <c r="I15" s="2">
        <f t="shared" si="3"/>
        <v>1.05</v>
      </c>
    </row>
    <row r="16" spans="1:12" x14ac:dyDescent="0.3">
      <c r="A16" s="2">
        <v>15</v>
      </c>
      <c r="B16" s="3">
        <v>44392</v>
      </c>
      <c r="C16" s="2">
        <v>3.4649999999999999</v>
      </c>
      <c r="F16" s="2">
        <v>6</v>
      </c>
      <c r="I16" s="2">
        <f t="shared" si="3"/>
        <v>0.93</v>
      </c>
    </row>
    <row r="17" spans="1:12" x14ac:dyDescent="0.3">
      <c r="A17" s="2">
        <v>16</v>
      </c>
      <c r="B17" s="3">
        <v>44423</v>
      </c>
      <c r="C17" s="2">
        <v>3.5920000000000001</v>
      </c>
      <c r="F17" s="2">
        <v>6</v>
      </c>
      <c r="I17" s="2">
        <f t="shared" si="3"/>
        <v>1.02</v>
      </c>
    </row>
    <row r="18" spans="1:12" x14ac:dyDescent="0.3">
      <c r="A18" s="2">
        <v>17</v>
      </c>
      <c r="B18" s="3">
        <v>44454</v>
      </c>
      <c r="C18" s="2">
        <v>3.552</v>
      </c>
      <c r="F18" s="2">
        <v>6</v>
      </c>
      <c r="I18" s="2">
        <f t="shared" si="3"/>
        <v>1.01</v>
      </c>
      <c r="L18" s="2" t="s">
        <v>7</v>
      </c>
    </row>
    <row r="19" spans="1:12" x14ac:dyDescent="0.3">
      <c r="A19" s="2">
        <v>18</v>
      </c>
      <c r="B19" s="3">
        <v>44484</v>
      </c>
      <c r="C19" s="2">
        <v>3.508</v>
      </c>
      <c r="F19" s="2">
        <v>7</v>
      </c>
      <c r="I19" s="2">
        <f t="shared" si="3"/>
        <v>1.05</v>
      </c>
    </row>
    <row r="20" spans="1:12" x14ac:dyDescent="0.3">
      <c r="A20" s="2">
        <v>19</v>
      </c>
      <c r="B20" s="3">
        <v>44515</v>
      </c>
      <c r="C20" s="2">
        <v>3.4660000000000002</v>
      </c>
      <c r="F20" s="2">
        <v>7</v>
      </c>
      <c r="I20" s="2">
        <f t="shared" si="3"/>
        <v>0.93</v>
      </c>
    </row>
    <row r="21" spans="1:12" x14ac:dyDescent="0.3">
      <c r="A21" s="2">
        <v>20</v>
      </c>
      <c r="B21" s="3">
        <v>44545</v>
      </c>
      <c r="C21" s="2">
        <v>3.3079999999999998</v>
      </c>
      <c r="F21" s="2">
        <v>7</v>
      </c>
      <c r="I21" s="2">
        <f t="shared" si="3"/>
        <v>1.02</v>
      </c>
    </row>
    <row r="22" spans="1:12" x14ac:dyDescent="0.3">
      <c r="A22" s="2">
        <v>21</v>
      </c>
      <c r="B22" s="3">
        <v>44576</v>
      </c>
      <c r="C22" s="2">
        <v>3.242</v>
      </c>
      <c r="F22" s="2">
        <v>8</v>
      </c>
      <c r="I22" s="2">
        <f t="shared" si="3"/>
        <v>1.01</v>
      </c>
    </row>
    <row r="23" spans="1:12" x14ac:dyDescent="0.3">
      <c r="A23" s="2">
        <v>22</v>
      </c>
      <c r="B23" s="3">
        <v>44607</v>
      </c>
      <c r="C23" s="2">
        <v>3.2879999999999998</v>
      </c>
      <c r="F23" s="2">
        <v>8</v>
      </c>
      <c r="I23" s="2">
        <f t="shared" si="3"/>
        <v>1.05</v>
      </c>
    </row>
    <row r="24" spans="1:12" x14ac:dyDescent="0.3">
      <c r="A24" s="2">
        <v>23</v>
      </c>
      <c r="B24" s="3">
        <v>44635</v>
      </c>
      <c r="C24" s="2">
        <v>3.8820000000000001</v>
      </c>
      <c r="F24" s="2">
        <v>8</v>
      </c>
      <c r="I24" s="2">
        <f t="shared" si="3"/>
        <v>0.93</v>
      </c>
    </row>
    <row r="25" spans="1:12" x14ac:dyDescent="0.3">
      <c r="A25" s="2">
        <v>24</v>
      </c>
      <c r="B25" s="3">
        <v>44666</v>
      </c>
      <c r="C25" s="2">
        <v>3.9089999999999998</v>
      </c>
      <c r="F25" s="2">
        <v>9</v>
      </c>
      <c r="I25" s="2">
        <f t="shared" si="3"/>
        <v>1.02</v>
      </c>
    </row>
    <row r="26" spans="1:12" x14ac:dyDescent="0.3">
      <c r="A26" s="2">
        <v>25</v>
      </c>
      <c r="B26" s="3">
        <v>44696</v>
      </c>
      <c r="C26" s="2">
        <v>4.0629999999999997</v>
      </c>
      <c r="F26" s="2">
        <v>9</v>
      </c>
      <c r="I26" s="2">
        <f t="shared" si="3"/>
        <v>1.01</v>
      </c>
    </row>
    <row r="27" spans="1:12" x14ac:dyDescent="0.3">
      <c r="A27" s="2">
        <v>26</v>
      </c>
      <c r="B27" s="3">
        <v>44727</v>
      </c>
      <c r="C27" s="2">
        <v>4.7949999999999999</v>
      </c>
      <c r="F27" s="2">
        <v>9</v>
      </c>
      <c r="I27" s="2">
        <f t="shared" si="3"/>
        <v>1.05</v>
      </c>
    </row>
    <row r="28" spans="1:12" x14ac:dyDescent="0.3">
      <c r="A28" s="2">
        <v>27</v>
      </c>
      <c r="B28" s="3">
        <v>44757</v>
      </c>
      <c r="C28" s="2">
        <v>4.74</v>
      </c>
      <c r="F28" s="2">
        <v>10</v>
      </c>
      <c r="I28" s="2">
        <f t="shared" si="3"/>
        <v>0.93</v>
      </c>
    </row>
    <row r="29" spans="1:12" x14ac:dyDescent="0.3">
      <c r="A29" s="2">
        <v>28</v>
      </c>
      <c r="B29" s="3">
        <v>44788</v>
      </c>
      <c r="C29" s="2">
        <v>3.95</v>
      </c>
      <c r="F29" s="2">
        <v>10</v>
      </c>
      <c r="I29" s="2">
        <f t="shared" si="3"/>
        <v>1.02</v>
      </c>
    </row>
    <row r="30" spans="1:12" x14ac:dyDescent="0.3">
      <c r="A30" s="2">
        <v>29</v>
      </c>
      <c r="B30" s="3">
        <v>44819</v>
      </c>
      <c r="C30" s="2">
        <v>3.5680000000000001</v>
      </c>
      <c r="F30" s="2">
        <v>10</v>
      </c>
      <c r="I30" s="2">
        <f t="shared" si="3"/>
        <v>1.01</v>
      </c>
    </row>
    <row r="31" spans="1:12" x14ac:dyDescent="0.3">
      <c r="A31" s="2">
        <v>30</v>
      </c>
      <c r="B31" s="3">
        <v>44849</v>
      </c>
      <c r="C31" s="2">
        <v>3.5419999999999998</v>
      </c>
      <c r="F31" s="2">
        <v>11</v>
      </c>
      <c r="I31" s="2">
        <f t="shared" si="3"/>
        <v>1.05</v>
      </c>
    </row>
    <row r="32" spans="1:12" x14ac:dyDescent="0.3">
      <c r="A32" s="2">
        <v>31</v>
      </c>
      <c r="B32" s="3">
        <v>44880</v>
      </c>
      <c r="C32" s="2">
        <v>3.29</v>
      </c>
      <c r="F32" s="2">
        <v>11</v>
      </c>
      <c r="I32" s="2">
        <f t="shared" si="3"/>
        <v>0.93</v>
      </c>
    </row>
    <row r="33" spans="1:12" x14ac:dyDescent="0.3">
      <c r="A33" s="2">
        <v>32</v>
      </c>
      <c r="B33" s="3">
        <v>44910</v>
      </c>
      <c r="C33" s="2">
        <v>2.8519999999999999</v>
      </c>
      <c r="F33" s="2">
        <v>11</v>
      </c>
      <c r="I33" s="2">
        <f t="shared" si="3"/>
        <v>1.02</v>
      </c>
    </row>
    <row r="34" spans="1:12" x14ac:dyDescent="0.3">
      <c r="A34" s="2">
        <v>33</v>
      </c>
      <c r="B34" s="3">
        <v>44941</v>
      </c>
      <c r="C34" s="2">
        <v>3.3410000000000002</v>
      </c>
      <c r="F34" s="2">
        <v>12</v>
      </c>
      <c r="I34" s="2">
        <f t="shared" si="3"/>
        <v>1.01</v>
      </c>
    </row>
    <row r="35" spans="1:12" x14ac:dyDescent="0.3">
      <c r="A35" s="2">
        <v>34</v>
      </c>
      <c r="B35" s="3">
        <v>44972</v>
      </c>
      <c r="C35" s="2">
        <v>4.0049999999999999</v>
      </c>
      <c r="F35" s="2">
        <v>12</v>
      </c>
      <c r="I35" s="2">
        <f t="shared" si="3"/>
        <v>1.05</v>
      </c>
    </row>
    <row r="36" spans="1:12" x14ac:dyDescent="0.3">
      <c r="A36" s="2">
        <v>35</v>
      </c>
      <c r="B36" s="3">
        <v>45000</v>
      </c>
      <c r="C36" s="2">
        <v>3.7530000000000001</v>
      </c>
      <c r="F36" s="2">
        <v>12</v>
      </c>
      <c r="I36" s="2">
        <f t="shared" si="3"/>
        <v>0.93</v>
      </c>
    </row>
    <row r="37" spans="1:12" x14ac:dyDescent="0.3">
      <c r="A37" s="2">
        <v>36</v>
      </c>
      <c r="B37" s="3">
        <v>45031</v>
      </c>
      <c r="C37" s="2">
        <v>3.4359999999999999</v>
      </c>
      <c r="F37" s="2">
        <v>13</v>
      </c>
      <c r="I37" s="2">
        <f t="shared" si="3"/>
        <v>1.02</v>
      </c>
    </row>
    <row r="38" spans="1:12" x14ac:dyDescent="0.3">
      <c r="A38" s="2">
        <v>37</v>
      </c>
      <c r="B38" s="3">
        <v>45061</v>
      </c>
      <c r="F38" s="2">
        <v>13</v>
      </c>
      <c r="I38" s="2">
        <f t="shared" si="3"/>
        <v>1.01</v>
      </c>
      <c r="K38" s="2">
        <f>ROUND($J$52+$J$53*(F38),2)</f>
        <v>3.2</v>
      </c>
      <c r="L38" s="2">
        <f>K38*I38</f>
        <v>3.2320000000000002</v>
      </c>
    </row>
    <row r="39" spans="1:12" x14ac:dyDescent="0.3">
      <c r="A39" s="2">
        <v>38</v>
      </c>
      <c r="B39" s="3">
        <v>45092</v>
      </c>
      <c r="F39" s="2">
        <v>13</v>
      </c>
      <c r="I39" s="2">
        <f t="shared" si="3"/>
        <v>1.05</v>
      </c>
      <c r="K39" s="2">
        <f t="shared" ref="K39:K49" si="4">ROUND($J$52+$J$53*(F39),2)</f>
        <v>3.2</v>
      </c>
      <c r="L39" s="2">
        <f t="shared" ref="L39:L49" si="5">K39*I39</f>
        <v>3.3600000000000003</v>
      </c>
    </row>
    <row r="40" spans="1:12" x14ac:dyDescent="0.3">
      <c r="A40" s="2">
        <v>39</v>
      </c>
      <c r="B40" s="3">
        <v>45122</v>
      </c>
      <c r="F40" s="2">
        <v>14</v>
      </c>
      <c r="I40" s="2">
        <f t="shared" si="3"/>
        <v>0.93</v>
      </c>
      <c r="K40" s="2">
        <f t="shared" si="4"/>
        <v>3.2</v>
      </c>
      <c r="L40" s="2">
        <f t="shared" si="5"/>
        <v>2.9760000000000004</v>
      </c>
    </row>
    <row r="41" spans="1:12" x14ac:dyDescent="0.3">
      <c r="A41" s="2">
        <v>40</v>
      </c>
      <c r="B41" s="3">
        <v>45153</v>
      </c>
      <c r="F41" s="2">
        <v>14</v>
      </c>
      <c r="I41" s="2">
        <f t="shared" si="3"/>
        <v>1.02</v>
      </c>
      <c r="K41" s="2">
        <f t="shared" si="4"/>
        <v>3.2</v>
      </c>
      <c r="L41" s="2">
        <f t="shared" si="5"/>
        <v>3.2640000000000002</v>
      </c>
    </row>
    <row r="42" spans="1:12" x14ac:dyDescent="0.3">
      <c r="A42" s="2">
        <v>41</v>
      </c>
      <c r="B42" s="3">
        <v>45184</v>
      </c>
      <c r="F42" s="2">
        <v>14</v>
      </c>
      <c r="I42" s="2">
        <f t="shared" si="3"/>
        <v>1.01</v>
      </c>
      <c r="K42" s="2">
        <f t="shared" si="4"/>
        <v>3.2</v>
      </c>
      <c r="L42" s="2">
        <f t="shared" si="5"/>
        <v>3.2320000000000002</v>
      </c>
    </row>
    <row r="43" spans="1:12" x14ac:dyDescent="0.3">
      <c r="A43" s="2">
        <v>42</v>
      </c>
      <c r="B43" s="3">
        <v>45214</v>
      </c>
      <c r="F43" s="2">
        <v>15</v>
      </c>
      <c r="I43" s="2">
        <f t="shared" si="3"/>
        <v>1.05</v>
      </c>
      <c r="K43" s="2">
        <f t="shared" si="4"/>
        <v>3.2</v>
      </c>
      <c r="L43" s="2">
        <f t="shared" si="5"/>
        <v>3.3600000000000003</v>
      </c>
    </row>
    <row r="44" spans="1:12" x14ac:dyDescent="0.3">
      <c r="A44" s="2">
        <v>43</v>
      </c>
      <c r="B44" s="3">
        <v>45245</v>
      </c>
      <c r="F44" s="2">
        <v>15</v>
      </c>
      <c r="I44" s="2">
        <f t="shared" si="3"/>
        <v>0.93</v>
      </c>
      <c r="K44" s="2">
        <f t="shared" si="4"/>
        <v>3.2</v>
      </c>
      <c r="L44" s="2">
        <f t="shared" si="5"/>
        <v>2.9760000000000004</v>
      </c>
    </row>
    <row r="45" spans="1:12" x14ac:dyDescent="0.3">
      <c r="A45" s="2">
        <v>44</v>
      </c>
      <c r="B45" s="3">
        <v>45275</v>
      </c>
      <c r="F45" s="2">
        <v>15</v>
      </c>
      <c r="I45" s="2">
        <f t="shared" si="3"/>
        <v>1.02</v>
      </c>
      <c r="K45" s="2">
        <f t="shared" si="4"/>
        <v>3.2</v>
      </c>
      <c r="L45" s="2">
        <f t="shared" si="5"/>
        <v>3.2640000000000002</v>
      </c>
    </row>
    <row r="46" spans="1:12" x14ac:dyDescent="0.3">
      <c r="A46" s="2">
        <v>45</v>
      </c>
      <c r="B46" s="3">
        <v>45306</v>
      </c>
      <c r="F46" s="2">
        <v>16</v>
      </c>
      <c r="I46" s="2">
        <f t="shared" si="3"/>
        <v>1.01</v>
      </c>
      <c r="K46" s="2">
        <f t="shared" si="4"/>
        <v>3.21</v>
      </c>
      <c r="L46" s="2">
        <f t="shared" si="5"/>
        <v>3.2421000000000002</v>
      </c>
    </row>
    <row r="47" spans="1:12" x14ac:dyDescent="0.3">
      <c r="A47" s="2">
        <v>46</v>
      </c>
      <c r="B47" s="3">
        <v>45337</v>
      </c>
      <c r="F47" s="2">
        <v>16</v>
      </c>
      <c r="I47" s="2">
        <f t="shared" si="3"/>
        <v>1.05</v>
      </c>
      <c r="K47" s="2">
        <f t="shared" si="4"/>
        <v>3.21</v>
      </c>
      <c r="L47" s="2">
        <f t="shared" si="5"/>
        <v>3.3705000000000003</v>
      </c>
    </row>
    <row r="48" spans="1:12" x14ac:dyDescent="0.3">
      <c r="A48" s="2">
        <v>47</v>
      </c>
      <c r="B48" s="3">
        <v>45366</v>
      </c>
      <c r="F48" s="2">
        <v>16</v>
      </c>
      <c r="I48" s="2">
        <f t="shared" si="3"/>
        <v>0.93</v>
      </c>
      <c r="K48" s="2">
        <f t="shared" si="4"/>
        <v>3.21</v>
      </c>
      <c r="L48" s="2">
        <f t="shared" si="5"/>
        <v>2.9853000000000001</v>
      </c>
    </row>
    <row r="49" spans="1:12" x14ac:dyDescent="0.3">
      <c r="A49" s="2">
        <v>48</v>
      </c>
      <c r="B49" s="3">
        <v>45397</v>
      </c>
      <c r="F49" s="2">
        <v>17</v>
      </c>
      <c r="I49" s="2">
        <f t="shared" si="3"/>
        <v>1.02</v>
      </c>
      <c r="K49" s="2">
        <f t="shared" si="4"/>
        <v>3.21</v>
      </c>
      <c r="L49" s="2">
        <f t="shared" si="5"/>
        <v>3.2742</v>
      </c>
    </row>
    <row r="50" spans="1:12" x14ac:dyDescent="0.3">
      <c r="B50" s="3"/>
    </row>
    <row r="52" spans="1:12" x14ac:dyDescent="0.3">
      <c r="I52" s="4" t="s">
        <v>10</v>
      </c>
      <c r="J52" s="2">
        <f>ROUND(INTERCEPT(J2:J14,E2:E14),2)</f>
        <v>3.15</v>
      </c>
    </row>
    <row r="53" spans="1:12" x14ac:dyDescent="0.3">
      <c r="I53" s="4" t="s">
        <v>11</v>
      </c>
      <c r="J53" s="2">
        <f>(SLOPE(J2:J14,E2:E14))</f>
        <v>3.6363636363636485E-3</v>
      </c>
    </row>
  </sheetData>
  <printOptions headings="1" gridLines="1"/>
  <pageMargins left="0.7" right="0.7" top="0.75" bottom="0.75" header="0.3" footer="0.3"/>
  <pageSetup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Colorado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 Sweet Home</dc:creator>
  <cp:lastModifiedBy>Lusungu Chirambo</cp:lastModifiedBy>
  <cp:lastPrinted>2020-10-05T16:29:04Z</cp:lastPrinted>
  <dcterms:created xsi:type="dcterms:W3CDTF">2014-03-25T00:07:50Z</dcterms:created>
  <dcterms:modified xsi:type="dcterms:W3CDTF">2023-05-18T05:45:54Z</dcterms:modified>
</cp:coreProperties>
</file>